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17F21A8D-1D58-46B0-A896-2D74A2E62F74}" xr6:coauthVersionLast="47" xr6:coauthVersionMax="47" xr10:uidLastSave="{00000000-0000-0000-0000-000000000000}"/>
  <bookViews>
    <workbookView xWindow="-120" yWindow="-120" windowWidth="19440" windowHeight="15000" tabRatio="794" xr2:uid="{00000000-000D-0000-FFFF-FFFF00000000}"/>
  </bookViews>
  <sheets>
    <sheet name="様式(表面)" sheetId="16" r:id="rId1"/>
    <sheet name="入力例" sheetId="20" r:id="rId2"/>
    <sheet name="標準報酬等級表-短期" sheetId="12" r:id="rId3"/>
    <sheet name="標準報酬等級表-厚年・退職等" sheetId="18" r:id="rId4"/>
  </sheets>
  <definedNames>
    <definedName name="_xlnm.Print_Area" localSheetId="1">入力例!$A$1:$BW$47</definedName>
    <definedName name="_xlnm.Print_Area" localSheetId="0">'様式(表面)'!$A$1:$BV$48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R47" i="20" l="1"/>
  <c r="AK47" i="20"/>
  <c r="AY46" i="20"/>
  <c r="AH46" i="20"/>
  <c r="Y46" i="20"/>
  <c r="AA46" i="20" s="1"/>
  <c r="AA47" i="20" s="1"/>
  <c r="AY44" i="20"/>
  <c r="AH44" i="20"/>
  <c r="AA44" i="20"/>
  <c r="BF43" i="20"/>
  <c r="BO46" i="20" s="1"/>
  <c r="AH43" i="20"/>
  <c r="R43" i="20"/>
  <c r="Q43" i="20"/>
  <c r="P43" i="20"/>
  <c r="O43" i="20"/>
  <c r="N43" i="20"/>
  <c r="M43" i="20"/>
  <c r="L43" i="20"/>
  <c r="AY42" i="20"/>
  <c r="AY47" i="20" s="1"/>
  <c r="G42" i="20"/>
  <c r="AR41" i="20"/>
  <c r="AK41" i="20"/>
  <c r="AA41" i="20"/>
  <c r="AY40" i="20"/>
  <c r="AH40" i="20"/>
  <c r="AA40" i="20"/>
  <c r="Y40" i="20"/>
  <c r="Y41" i="20" s="1"/>
  <c r="AY38" i="20"/>
  <c r="AH38" i="20"/>
  <c r="AA38" i="20"/>
  <c r="AH37" i="20"/>
  <c r="R37" i="20"/>
  <c r="Q37" i="20"/>
  <c r="P37" i="20"/>
  <c r="O37" i="20"/>
  <c r="N37" i="20"/>
  <c r="M37" i="20"/>
  <c r="L37" i="20"/>
  <c r="AY36" i="20"/>
  <c r="AY41" i="20" s="1"/>
  <c r="G36" i="20"/>
  <c r="AR35" i="20"/>
  <c r="AK35" i="20"/>
  <c r="AA35" i="20"/>
  <c r="Y35" i="20"/>
  <c r="AY34" i="20"/>
  <c r="AH34" i="20"/>
  <c r="AA34" i="20"/>
  <c r="Y34" i="20"/>
  <c r="AY32" i="20"/>
  <c r="AH32" i="20"/>
  <c r="AA32" i="20"/>
  <c r="BF31" i="20"/>
  <c r="BO32" i="20" s="1"/>
  <c r="AH31" i="20"/>
  <c r="R31" i="20"/>
  <c r="Q31" i="20"/>
  <c r="P31" i="20"/>
  <c r="O31" i="20"/>
  <c r="N31" i="20"/>
  <c r="M31" i="20"/>
  <c r="L31" i="20"/>
  <c r="AY30" i="20"/>
  <c r="AY35" i="20" s="1"/>
  <c r="G30" i="20"/>
  <c r="AR29" i="20"/>
  <c r="AK29" i="20"/>
  <c r="AY28" i="20"/>
  <c r="AH28" i="20"/>
  <c r="Y28" i="20"/>
  <c r="AA28" i="20" s="1"/>
  <c r="AA29" i="20" s="1"/>
  <c r="AY26" i="20"/>
  <c r="AH26" i="20"/>
  <c r="AA26" i="20"/>
  <c r="AH25" i="20"/>
  <c r="O25" i="20"/>
  <c r="N25" i="20"/>
  <c r="M25" i="20"/>
  <c r="L25" i="20"/>
  <c r="AY24" i="20"/>
  <c r="G24" i="20"/>
  <c r="AR23" i="20"/>
  <c r="AK23" i="20"/>
  <c r="AY22" i="20"/>
  <c r="AH22" i="20"/>
  <c r="Y22" i="20"/>
  <c r="AA22" i="20" s="1"/>
  <c r="AA23" i="20" s="1"/>
  <c r="AY20" i="20"/>
  <c r="AH20" i="20"/>
  <c r="AA20" i="20"/>
  <c r="BF19" i="20"/>
  <c r="AH19" i="20"/>
  <c r="R19" i="20"/>
  <c r="R25" i="20" s="1"/>
  <c r="Q19" i="20"/>
  <c r="Q25" i="20" s="1"/>
  <c r="P19" i="20"/>
  <c r="P25" i="20" s="1"/>
  <c r="O19" i="20"/>
  <c r="AY18" i="20"/>
  <c r="G18" i="20"/>
  <c r="AY18" i="16"/>
  <c r="AR47" i="16"/>
  <c r="AK47" i="16"/>
  <c r="AR41" i="16"/>
  <c r="AK41" i="16"/>
  <c r="AR35" i="16"/>
  <c r="AK35" i="16"/>
  <c r="AR29" i="16"/>
  <c r="AK29" i="16"/>
  <c r="AR23" i="16"/>
  <c r="AK23" i="16"/>
  <c r="AH46" i="16"/>
  <c r="AH44" i="16"/>
  <c r="AH43" i="16"/>
  <c r="AH40" i="16"/>
  <c r="AH38" i="16"/>
  <c r="AH37" i="16"/>
  <c r="AH34" i="16"/>
  <c r="AH32" i="16"/>
  <c r="AH31" i="16"/>
  <c r="AH25" i="16"/>
  <c r="AH26" i="16"/>
  <c r="AH28" i="16"/>
  <c r="AH20" i="16"/>
  <c r="AH22" i="16"/>
  <c r="AH19" i="16"/>
  <c r="G24" i="16"/>
  <c r="R19" i="16"/>
  <c r="R31" i="16" s="1"/>
  <c r="Q19" i="16"/>
  <c r="Q25" i="16" s="1"/>
  <c r="P19" i="16"/>
  <c r="P25" i="16" s="1"/>
  <c r="O19" i="16"/>
  <c r="O31" i="16" s="1"/>
  <c r="M43" i="16"/>
  <c r="N43" i="16"/>
  <c r="Q43" i="16"/>
  <c r="R43" i="16"/>
  <c r="L43" i="16"/>
  <c r="M37" i="16"/>
  <c r="N37" i="16"/>
  <c r="L37" i="16"/>
  <c r="M31" i="16"/>
  <c r="N31" i="16"/>
  <c r="Q31" i="16"/>
  <c r="L31" i="16"/>
  <c r="M25" i="16"/>
  <c r="N25" i="16"/>
  <c r="R25" i="16"/>
  <c r="L25" i="16"/>
  <c r="G42" i="16"/>
  <c r="G36" i="16"/>
  <c r="G30" i="16"/>
  <c r="G18" i="16"/>
  <c r="AY42" i="16"/>
  <c r="Y22" i="16"/>
  <c r="Y23" i="16" s="1"/>
  <c r="Y28" i="16"/>
  <c r="AA28" i="16" s="1"/>
  <c r="AA29" i="16" s="1"/>
  <c r="Y34" i="16"/>
  <c r="AA34" i="16" s="1"/>
  <c r="AA35" i="16" s="1"/>
  <c r="Y40" i="16"/>
  <c r="AA40" i="16" s="1"/>
  <c r="Y46" i="16"/>
  <c r="Y47" i="16" s="1"/>
  <c r="AA44" i="16"/>
  <c r="AY24" i="16"/>
  <c r="AY30" i="16"/>
  <c r="AY36" i="16"/>
  <c r="AY29" i="20" l="1"/>
  <c r="AY23" i="20"/>
  <c r="BQ20" i="20"/>
  <c r="Y29" i="20"/>
  <c r="Y23" i="20"/>
  <c r="BO47" i="20"/>
  <c r="BQ46" i="20"/>
  <c r="BQ47" i="20" s="1"/>
  <c r="BF37" i="20"/>
  <c r="BO44" i="20"/>
  <c r="Y47" i="20"/>
  <c r="BO20" i="20"/>
  <c r="BQ32" i="20"/>
  <c r="BQ44" i="20"/>
  <c r="BO34" i="20"/>
  <c r="BO22" i="20"/>
  <c r="BF25" i="20"/>
  <c r="P43" i="16"/>
  <c r="O43" i="16"/>
  <c r="P31" i="16"/>
  <c r="R37" i="16"/>
  <c r="O25" i="16"/>
  <c r="O37" i="16"/>
  <c r="Q37" i="16"/>
  <c r="P37" i="16"/>
  <c r="AA22" i="16"/>
  <c r="AA23" i="16" s="1"/>
  <c r="AA46" i="16"/>
  <c r="AA47" i="16" s="1"/>
  <c r="Y29" i="16"/>
  <c r="Y35" i="16"/>
  <c r="AA41" i="16"/>
  <c r="Y41" i="16"/>
  <c r="AA38" i="16"/>
  <c r="AA32" i="16"/>
  <c r="AA26" i="16"/>
  <c r="AA20" i="16"/>
  <c r="AY46" i="16"/>
  <c r="AY44" i="16"/>
  <c r="AY40" i="16"/>
  <c r="AY38" i="16"/>
  <c r="BF37" i="16" s="1"/>
  <c r="BO38" i="16" s="1"/>
  <c r="AY34" i="16"/>
  <c r="AY32" i="16"/>
  <c r="BF31" i="16" s="1"/>
  <c r="AY28" i="16"/>
  <c r="AY26" i="16"/>
  <c r="BF25" i="16" s="1"/>
  <c r="BO26" i="16" s="1"/>
  <c r="AY20" i="16"/>
  <c r="AY22" i="16"/>
  <c r="BO38" i="20" l="1"/>
  <c r="BO40" i="20"/>
  <c r="BQ38" i="20"/>
  <c r="BQ22" i="20"/>
  <c r="BQ23" i="20" s="1"/>
  <c r="BO23" i="20"/>
  <c r="BQ26" i="20"/>
  <c r="BO26" i="20"/>
  <c r="BO28" i="20"/>
  <c r="BQ34" i="20"/>
  <c r="BQ35" i="20" s="1"/>
  <c r="BO35" i="20"/>
  <c r="AY47" i="16"/>
  <c r="AY41" i="16"/>
  <c r="BQ38" i="16"/>
  <c r="BO40" i="16"/>
  <c r="BQ40" i="16" s="1"/>
  <c r="BO28" i="16"/>
  <c r="BQ28" i="16" s="1"/>
  <c r="BQ26" i="16"/>
  <c r="AY35" i="16"/>
  <c r="BQ32" i="16"/>
  <c r="BO34" i="16"/>
  <c r="BQ34" i="16" s="1"/>
  <c r="BO32" i="16"/>
  <c r="BF19" i="16"/>
  <c r="AY23" i="16"/>
  <c r="AY29" i="16"/>
  <c r="BF43" i="16"/>
  <c r="BO29" i="20" l="1"/>
  <c r="BQ28" i="20"/>
  <c r="BQ29" i="20" s="1"/>
  <c r="BQ40" i="20"/>
  <c r="BQ41" i="20" s="1"/>
  <c r="BO41" i="20"/>
  <c r="BO44" i="16"/>
  <c r="BQ44" i="16"/>
  <c r="BO46" i="16"/>
  <c r="BQ46" i="16" s="1"/>
  <c r="BQ47" i="16" s="1"/>
  <c r="BQ20" i="16"/>
  <c r="BO22" i="16"/>
  <c r="BQ22" i="16" s="1"/>
  <c r="BO20" i="16"/>
  <c r="BQ29" i="16"/>
  <c r="BO29" i="16"/>
  <c r="BQ41" i="16"/>
  <c r="BO41" i="16"/>
  <c r="BO47" i="16" l="1"/>
  <c r="BQ23" i="16"/>
  <c r="BO23" i="16"/>
  <c r="BQ35" i="16"/>
  <c r="BO35" i="16"/>
</calcChain>
</file>

<file path=xl/sharedStrings.xml><?xml version="1.0" encoding="utf-8"?>
<sst xmlns="http://schemas.openxmlformats.org/spreadsheetml/2006/main" count="417" uniqueCount="61">
  <si>
    <t>No.</t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</si>
  <si>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</si>
  <si>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</si>
  <si>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</si>
  <si>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</si>
  <si>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所属所名</t>
    <rPh sb="0" eb="2">
      <t>ショゾク</t>
    </rPh>
    <rPh sb="2" eb="3">
      <t>ショ</t>
    </rPh>
    <rPh sb="3" eb="4">
      <t>メイ</t>
    </rPh>
    <phoneticPr fontId="3"/>
  </si>
  <si>
    <t>所属所長</t>
    <rPh sb="0" eb="2">
      <t>ショゾク</t>
    </rPh>
    <rPh sb="2" eb="4">
      <t>ショチョウ</t>
    </rPh>
    <phoneticPr fontId="3"/>
  </si>
  <si>
    <t>証番号</t>
    <rPh sb="0" eb="1">
      <t>ショウ</t>
    </rPh>
    <rPh sb="1" eb="3">
      <t>バンゴウ</t>
    </rPh>
    <phoneticPr fontId="3"/>
  </si>
  <si>
    <t>異動事由</t>
    <rPh sb="0" eb="2">
      <t>イドウ</t>
    </rPh>
    <rPh sb="2" eb="4">
      <t>ジユウ</t>
    </rPh>
    <phoneticPr fontId="3"/>
  </si>
  <si>
    <t>異動年月日</t>
    <rPh sb="0" eb="2">
      <t>イドウ</t>
    </rPh>
    <rPh sb="2" eb="5">
      <t>ネンガッピ</t>
    </rPh>
    <phoneticPr fontId="3"/>
  </si>
  <si>
    <t>従前標準報酬</t>
    <rPh sb="0" eb="2">
      <t>ジュウゼン</t>
    </rPh>
    <rPh sb="2" eb="4">
      <t>ヒョウジュン</t>
    </rPh>
    <rPh sb="4" eb="6">
      <t>ホウシュウ</t>
    </rPh>
    <phoneticPr fontId="3"/>
  </si>
  <si>
    <t>決定標準報酬</t>
    <rPh sb="0" eb="2">
      <t>ケッテイ</t>
    </rPh>
    <rPh sb="2" eb="4">
      <t>ヒョウジュン</t>
    </rPh>
    <rPh sb="4" eb="6">
      <t>ホウシュウ</t>
    </rPh>
    <phoneticPr fontId="3"/>
  </si>
  <si>
    <t>性別</t>
    <rPh sb="0" eb="2">
      <t>セイベツ</t>
    </rPh>
    <phoneticPr fontId="3"/>
  </si>
  <si>
    <t>生年月日</t>
    <rPh sb="0" eb="2">
      <t>セイネン</t>
    </rPh>
    <rPh sb="2" eb="4">
      <t>ガッピ</t>
    </rPh>
    <phoneticPr fontId="3"/>
  </si>
  <si>
    <t>改定年月</t>
    <rPh sb="0" eb="2">
      <t>カイテイ</t>
    </rPh>
    <rPh sb="2" eb="4">
      <t>ネンゲツ</t>
    </rPh>
    <phoneticPr fontId="3"/>
  </si>
  <si>
    <t>固定的給与</t>
    <rPh sb="0" eb="3">
      <t>コテイテキ</t>
    </rPh>
    <rPh sb="3" eb="5">
      <t>キュウヨ</t>
    </rPh>
    <phoneticPr fontId="3"/>
  </si>
  <si>
    <t>非固定的給与</t>
    <rPh sb="0" eb="1">
      <t>ヒ</t>
    </rPh>
    <rPh sb="1" eb="4">
      <t>コテイテキ</t>
    </rPh>
    <rPh sb="4" eb="6">
      <t>キュウヨ</t>
    </rPh>
    <phoneticPr fontId="3"/>
  </si>
  <si>
    <t>合計</t>
    <rPh sb="0" eb="2">
      <t>ゴウケイ</t>
    </rPh>
    <phoneticPr fontId="3"/>
  </si>
  <si>
    <t>平均額</t>
    <rPh sb="0" eb="2">
      <t>ヘイキン</t>
    </rPh>
    <rPh sb="2" eb="3">
      <t>ガク</t>
    </rPh>
    <phoneticPr fontId="3"/>
  </si>
  <si>
    <t xml:space="preserve"> 氏名　(上段：カナ、下段：漢字）</t>
    <rPh sb="1" eb="3">
      <t>シメイ</t>
    </rPh>
    <phoneticPr fontId="3"/>
  </si>
  <si>
    <t>企業</t>
    <rPh sb="0" eb="2">
      <t>キギョウ</t>
    </rPh>
    <phoneticPr fontId="3"/>
  </si>
  <si>
    <t>等級</t>
    <rPh sb="0" eb="2">
      <t>トウキュウ</t>
    </rPh>
    <phoneticPr fontId="3"/>
  </si>
  <si>
    <t>月額</t>
    <rPh sb="0" eb="2">
      <t>ゲツガク</t>
    </rPh>
    <phoneticPr fontId="3"/>
  </si>
  <si>
    <t>元号</t>
    <rPh sb="0" eb="2">
      <t>ゲンゴウ</t>
    </rPh>
    <phoneticPr fontId="3"/>
  </si>
  <si>
    <r>
      <rPr>
        <sz val="6"/>
        <rFont val="ＭＳ Ｐゴシック"/>
        <family val="3"/>
        <charset val="128"/>
      </rPr>
      <t>月</t>
    </r>
    <r>
      <rPr>
        <sz val="11"/>
        <rFont val="ＭＳ Ｐゴシック"/>
        <family val="3"/>
        <charset val="128"/>
      </rPr>
      <t xml:space="preserve">
</t>
    </r>
    <r>
      <rPr>
        <sz val="9"/>
        <rFont val="ＭＳ Ｐゴシック"/>
        <family val="3"/>
        <charset val="128"/>
      </rPr>
      <t>4</t>
    </r>
    <rPh sb="0" eb="1">
      <t>ゲツ</t>
    </rPh>
    <phoneticPr fontId="3"/>
  </si>
  <si>
    <t>日</t>
    <rPh sb="0" eb="1">
      <t>ヒ</t>
    </rPh>
    <phoneticPr fontId="3"/>
  </si>
  <si>
    <t>月</t>
    <rPh sb="0" eb="1">
      <t>ゲツ</t>
    </rPh>
    <phoneticPr fontId="3"/>
  </si>
  <si>
    <t>円</t>
    <rPh sb="0" eb="1">
      <t>エン</t>
    </rPh>
    <phoneticPr fontId="3"/>
  </si>
  <si>
    <t>短期</t>
    <rPh sb="0" eb="2">
      <t>タンキ</t>
    </rPh>
    <phoneticPr fontId="3"/>
  </si>
  <si>
    <t>千円</t>
    <rPh sb="0" eb="1">
      <t>セン</t>
    </rPh>
    <rPh sb="1" eb="2">
      <t>エン</t>
    </rPh>
    <phoneticPr fontId="3"/>
  </si>
  <si>
    <t>厚年</t>
    <rPh sb="0" eb="1">
      <t>コウ</t>
    </rPh>
    <rPh sb="1" eb="2">
      <t>ネン</t>
    </rPh>
    <phoneticPr fontId="3"/>
  </si>
  <si>
    <t>退職</t>
    <rPh sb="0" eb="2">
      <t>タイショク</t>
    </rPh>
    <phoneticPr fontId="3"/>
  </si>
  <si>
    <t>厚年</t>
  </si>
  <si>
    <t>標　準　報　酬</t>
    <rPh sb="0" eb="1">
      <t>ヒョウ</t>
    </rPh>
    <rPh sb="2" eb="3">
      <t>ジュン</t>
    </rPh>
    <rPh sb="4" eb="5">
      <t>ホウ</t>
    </rPh>
    <rPh sb="6" eb="7">
      <t>シュウ</t>
    </rPh>
    <phoneticPr fontId="3"/>
  </si>
  <si>
    <t>報　酬　月　額</t>
    <rPh sb="0" eb="1">
      <t>ホウ</t>
    </rPh>
    <rPh sb="2" eb="3">
      <t>シュウ</t>
    </rPh>
    <rPh sb="4" eb="5">
      <t>ツキ</t>
    </rPh>
    <rPh sb="6" eb="7">
      <t>ガク</t>
    </rPh>
    <phoneticPr fontId="3"/>
  </si>
  <si>
    <t>等　　級</t>
    <rPh sb="0" eb="1">
      <t>トウ</t>
    </rPh>
    <rPh sb="3" eb="4">
      <t>キュウ</t>
    </rPh>
    <phoneticPr fontId="3"/>
  </si>
  <si>
    <t>月　額</t>
    <rPh sb="0" eb="1">
      <t>ツキ</t>
    </rPh>
    <rPh sb="2" eb="3">
      <t>ガク</t>
    </rPh>
    <phoneticPr fontId="3"/>
  </si>
  <si>
    <t>短期給付等
（介護・福祉を含む）</t>
    <rPh sb="0" eb="1">
      <t>タン</t>
    </rPh>
    <rPh sb="1" eb="2">
      <t>キ</t>
    </rPh>
    <rPh sb="2" eb="3">
      <t>キュウ</t>
    </rPh>
    <rPh sb="3" eb="4">
      <t>ヅケ</t>
    </rPh>
    <rPh sb="4" eb="5">
      <t>トウ</t>
    </rPh>
    <rPh sb="7" eb="9">
      <t>カイゴ</t>
    </rPh>
    <rPh sb="10" eb="12">
      <t>フクシ</t>
    </rPh>
    <rPh sb="13" eb="14">
      <t>フク</t>
    </rPh>
    <phoneticPr fontId="3"/>
  </si>
  <si>
    <t>円以上</t>
    <rPh sb="0" eb="1">
      <t>エン</t>
    </rPh>
    <rPh sb="1" eb="3">
      <t>イジョウ</t>
    </rPh>
    <phoneticPr fontId="3"/>
  </si>
  <si>
    <t>円未満</t>
    <rPh sb="0" eb="1">
      <t>エン</t>
    </rPh>
    <rPh sb="1" eb="3">
      <t>ミマン</t>
    </rPh>
    <phoneticPr fontId="3"/>
  </si>
  <si>
    <t>～</t>
    <phoneticPr fontId="3"/>
  </si>
  <si>
    <t>～</t>
  </si>
  <si>
    <t>長　期　給　付</t>
    <rPh sb="0" eb="1">
      <t>チョウ</t>
    </rPh>
    <rPh sb="2" eb="3">
      <t>キ</t>
    </rPh>
    <rPh sb="4" eb="5">
      <t>キュウ</t>
    </rPh>
    <rPh sb="6" eb="7">
      <t>ヅケ</t>
    </rPh>
    <phoneticPr fontId="3"/>
  </si>
  <si>
    <t>最高等級３２等級　650,000円追加</t>
    <rPh sb="0" eb="4">
      <t>サイコウトウキュウ</t>
    </rPh>
    <rPh sb="6" eb="8">
      <t>トウキュウ</t>
    </rPh>
    <rPh sb="16" eb="17">
      <t>エン</t>
    </rPh>
    <rPh sb="17" eb="19">
      <t>ツイカ</t>
    </rPh>
    <phoneticPr fontId="3"/>
  </si>
  <si>
    <r>
      <t>　　　　　　　　　　　　　　　標準報酬等級表　　　　　　</t>
    </r>
    <r>
      <rPr>
        <b/>
        <sz val="9"/>
        <color indexed="10"/>
        <rFont val="ＭＳ Ｐゴシック"/>
        <family val="3"/>
        <charset val="128"/>
      </rPr>
      <t>令和4年10月１日適用</t>
    </r>
    <rPh sb="28" eb="30">
      <t>レイワ</t>
    </rPh>
    <phoneticPr fontId="3"/>
  </si>
  <si>
    <t>・厚　生　年　金
 ・退 職 等 年 金</t>
    <phoneticPr fontId="3"/>
  </si>
  <si>
    <t>所属所
番号</t>
    <rPh sb="0" eb="2">
      <t>ショゾク</t>
    </rPh>
    <rPh sb="2" eb="3">
      <t>ショ</t>
    </rPh>
    <rPh sb="4" eb="6">
      <t>バンゴウ</t>
    </rPh>
    <phoneticPr fontId="3"/>
  </si>
  <si>
    <t>なしは0入力</t>
    <rPh sb="4" eb="6">
      <t>ニュウリョク</t>
    </rPh>
    <phoneticPr fontId="3"/>
  </si>
  <si>
    <t>※長期のみ適用者の記入については、別途ご連絡ください。</t>
    <rPh sb="1" eb="3">
      <t>チョウキ</t>
    </rPh>
    <rPh sb="5" eb="7">
      <t>テキヨウ</t>
    </rPh>
    <rPh sb="7" eb="8">
      <t>シャ</t>
    </rPh>
    <rPh sb="9" eb="11">
      <t>キニュウ</t>
    </rPh>
    <rPh sb="17" eb="19">
      <t>ベット</t>
    </rPh>
    <rPh sb="20" eb="22">
      <t>レンラク</t>
    </rPh>
    <phoneticPr fontId="3"/>
  </si>
  <si>
    <t>組合員
種 別</t>
    <rPh sb="0" eb="3">
      <t>クミアイイン</t>
    </rPh>
    <rPh sb="4" eb="5">
      <t>タネ</t>
    </rPh>
    <rPh sb="6" eb="7">
      <t>ベツ</t>
    </rPh>
    <phoneticPr fontId="3"/>
  </si>
  <si>
    <t>〇</t>
    <phoneticPr fontId="3"/>
  </si>
  <si>
    <t>〇〇</t>
    <phoneticPr fontId="3"/>
  </si>
  <si>
    <t>〇〇〇〇</t>
    <phoneticPr fontId="3"/>
  </si>
  <si>
    <t>１ 男</t>
  </si>
  <si>
    <t>２ 女</t>
  </si>
  <si>
    <t>10(一般)</t>
  </si>
  <si>
    <t>〇〇　〇〇</t>
    <phoneticPr fontId="3"/>
  </si>
  <si>
    <t>41(短期)</t>
  </si>
  <si>
    <t>標準報酬定時決定基礎届</t>
    <rPh sb="0" eb="4">
      <t>ヒョウジュンホウシュウ</t>
    </rPh>
    <rPh sb="4" eb="8">
      <t>テイジケッテイ</t>
    </rPh>
    <rPh sb="8" eb="10">
      <t>キソ</t>
    </rPh>
    <rPh sb="10" eb="11">
      <t>トドケ</t>
    </rPh>
    <phoneticPr fontId="3"/>
  </si>
  <si>
    <t>保険者
算定</t>
    <rPh sb="0" eb="3">
      <t>ホケンシャ</t>
    </rPh>
    <rPh sb="4" eb="6">
      <t>サンテイ</t>
    </rPh>
    <phoneticPr fontId="3"/>
  </si>
  <si>
    <t>算定
基礎月</t>
    <rPh sb="0" eb="2">
      <t>サンテイ</t>
    </rPh>
    <rPh sb="3" eb="5">
      <t>キソ</t>
    </rPh>
    <rPh sb="5" eb="6">
      <t>ツキ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</si>
</sst>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#"/>
  </numFmts>
  <fonts count="3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color indexed="8"/>
      <name val="ＭＳ ゴシック"/>
      <family val="3"/>
      <charset val="128"/>
    </font>
    <font>
      <sz val="8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0"/>
      <name val="HGS創英角ｺﾞｼｯｸUB"/>
      <family val="3"/>
      <charset val="128"/>
    </font>
    <font>
      <b/>
      <sz val="11"/>
      <name val="HGS創英角ｺﾞｼｯｸUB"/>
      <family val="3"/>
      <charset val="128"/>
    </font>
    <font>
      <sz val="10"/>
      <name val="ＭＳ Ｐゴシック"/>
      <family val="3"/>
      <charset val="128"/>
    </font>
    <font>
      <b/>
      <sz val="18"/>
      <name val="HGS創英角ｺﾞｼｯｸUB"/>
      <family val="3"/>
      <charset val="128"/>
    </font>
    <font>
      <sz val="9"/>
      <name val="ＭＳ Ｐ明朝"/>
      <family val="1"/>
      <charset val="128"/>
    </font>
    <font>
      <b/>
      <sz val="8"/>
      <name val="ＭＳ Ｐ明朝"/>
      <family val="1"/>
      <charset val="128"/>
    </font>
    <font>
      <b/>
      <sz val="8"/>
      <name val="HGS創英角ｺﾞｼｯｸUB"/>
      <family val="3"/>
      <charset val="128"/>
    </font>
    <font>
      <sz val="8"/>
      <name val="HGS創英角ｺﾞｼｯｸUB"/>
      <family val="3"/>
      <charset val="128"/>
    </font>
    <font>
      <b/>
      <sz val="12"/>
      <name val="HGS創英角ｺﾞｼｯｸUB"/>
      <family val="3"/>
      <charset val="128"/>
    </font>
    <font>
      <b/>
      <sz val="14"/>
      <name val="HGS創英角ｺﾞｼｯｸUB"/>
      <family val="3"/>
      <charset val="128"/>
    </font>
    <font>
      <sz val="14"/>
      <name val="ＭＳ Ｐゴシック"/>
      <family val="3"/>
      <charset val="128"/>
    </font>
    <font>
      <b/>
      <sz val="16"/>
      <name val="HGS創英角ｺﾞｼｯｸUB"/>
      <family val="3"/>
      <charset val="128"/>
    </font>
    <font>
      <b/>
      <sz val="9"/>
      <color indexed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name val="HGS創英角ｺﾞｼｯｸUB"/>
      <family val="3"/>
      <charset val="128"/>
    </font>
    <font>
      <b/>
      <sz val="9"/>
      <name val="HGP創英角ｺﾞｼｯｸUB"/>
      <family val="3"/>
      <charset val="128"/>
    </font>
    <font>
      <b/>
      <sz val="10"/>
      <name val="HGP創英角ｺﾞｼｯｸUB"/>
      <family val="3"/>
      <charset val="128"/>
    </font>
    <font>
      <b/>
      <sz val="12"/>
      <name val="HGP創英角ｺﾞｼｯｸUB"/>
      <family val="3"/>
      <charset val="128"/>
    </font>
    <font>
      <sz val="18"/>
      <color indexed="8"/>
      <name val="ＭＳ Ｐゴシック"/>
      <family val="3"/>
      <charset val="128"/>
    </font>
    <font>
      <sz val="12"/>
      <color indexed="8"/>
      <name val="ＭＳ ゴシック"/>
      <family val="3"/>
      <charset val="128"/>
    </font>
    <font>
      <sz val="7"/>
      <name val="ＭＳ Ｐゴシック"/>
      <family val="3"/>
      <charset val="128"/>
      <scheme val="minor"/>
    </font>
    <font>
      <sz val="9"/>
      <color indexed="8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b/>
      <sz val="9"/>
      <name val="HGS創英角ｺﾞｼｯｸUB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1" tint="0.499984740745262"/>
        <bgColor indexed="64"/>
      </patternFill>
    </fill>
  </fills>
  <borders count="9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 diagonalUp="1">
      <left style="medium">
        <color indexed="64"/>
      </left>
      <right/>
      <top style="thin">
        <color indexed="64"/>
      </top>
      <bottom/>
      <diagonal style="hair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hair">
        <color indexed="64"/>
      </diagonal>
    </border>
    <border diagonalUp="1">
      <left style="medium">
        <color indexed="64"/>
      </left>
      <right/>
      <top/>
      <bottom style="double">
        <color indexed="64"/>
      </bottom>
      <diagonal style="hair">
        <color indexed="64"/>
      </diagonal>
    </border>
    <border diagonalUp="1">
      <left/>
      <right style="thin">
        <color indexed="64"/>
      </right>
      <top/>
      <bottom style="double">
        <color indexed="64"/>
      </bottom>
      <diagonal style="hair">
        <color indexed="64"/>
      </diagonal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 diagonalUp="1">
      <left style="medium">
        <color indexed="64"/>
      </left>
      <right/>
      <top/>
      <bottom/>
      <diagonal style="hair">
        <color indexed="64"/>
      </diagonal>
    </border>
    <border diagonalUp="1">
      <left/>
      <right style="thin">
        <color indexed="64"/>
      </right>
      <top/>
      <bottom/>
      <diagonal style="hair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</borders>
  <cellStyleXfs count="11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3" fillId="0" borderId="0">
      <alignment vertical="center"/>
    </xf>
    <xf numFmtId="0" fontId="2" fillId="0" borderId="0">
      <alignment vertical="center"/>
    </xf>
  </cellStyleXfs>
  <cellXfs count="616">
    <xf numFmtId="0" fontId="0" fillId="0" borderId="0" xfId="0">
      <alignment vertical="center"/>
    </xf>
    <xf numFmtId="3" fontId="0" fillId="0" borderId="4" xfId="0" applyNumberFormat="1" applyBorder="1">
      <alignment vertical="center"/>
    </xf>
    <xf numFmtId="3" fontId="0" fillId="0" borderId="5" xfId="0" applyNumberFormat="1" applyBorder="1">
      <alignment vertical="center"/>
    </xf>
    <xf numFmtId="176" fontId="0" fillId="0" borderId="0" xfId="0" applyNumberFormat="1">
      <alignment vertical="center"/>
    </xf>
    <xf numFmtId="3" fontId="0" fillId="0" borderId="0" xfId="0" applyNumberFormat="1">
      <alignment vertical="center"/>
    </xf>
    <xf numFmtId="0" fontId="0" fillId="0" borderId="5" xfId="0" applyBorder="1">
      <alignment vertical="center"/>
    </xf>
    <xf numFmtId="3" fontId="0" fillId="0" borderId="6" xfId="0" applyNumberFormat="1" applyBorder="1">
      <alignment vertical="center"/>
    </xf>
    <xf numFmtId="3" fontId="0" fillId="0" borderId="14" xfId="0" applyNumberFormat="1" applyBorder="1">
      <alignment vertical="center"/>
    </xf>
    <xf numFmtId="3" fontId="0" fillId="0" borderId="15" xfId="0" applyNumberFormat="1" applyBorder="1">
      <alignment vertical="center"/>
    </xf>
    <xf numFmtId="3" fontId="0" fillId="0" borderId="16" xfId="0" applyNumberFormat="1" applyBorder="1">
      <alignment vertical="center"/>
    </xf>
    <xf numFmtId="3" fontId="0" fillId="0" borderId="2" xfId="0" applyNumberFormat="1" applyBorder="1">
      <alignment vertical="center"/>
    </xf>
    <xf numFmtId="0" fontId="0" fillId="0" borderId="15" xfId="0" applyBorder="1">
      <alignment vertical="center"/>
    </xf>
    <xf numFmtId="38" fontId="0" fillId="0" borderId="0" xfId="1" applyFont="1">
      <alignment vertical="center"/>
    </xf>
    <xf numFmtId="14" fontId="0" fillId="0" borderId="0" xfId="0" applyNumberFormat="1" applyAlignment="1">
      <alignment vertical="center" wrapText="1"/>
    </xf>
    <xf numFmtId="0" fontId="0" fillId="0" borderId="0" xfId="0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right" vertical="center"/>
    </xf>
    <xf numFmtId="3" fontId="0" fillId="0" borderId="92" xfId="0" applyNumberFormat="1" applyBorder="1">
      <alignment vertical="center"/>
    </xf>
    <xf numFmtId="3" fontId="0" fillId="0" borderId="93" xfId="0" applyNumberFormat="1" applyBorder="1">
      <alignment vertical="center"/>
    </xf>
    <xf numFmtId="3" fontId="0" fillId="0" borderId="89" xfId="0" applyNumberFormat="1" applyBorder="1">
      <alignment vertical="center"/>
    </xf>
    <xf numFmtId="3" fontId="0" fillId="0" borderId="90" xfId="0" applyNumberFormat="1" applyBorder="1">
      <alignment vertical="center"/>
    </xf>
    <xf numFmtId="0" fontId="0" fillId="0" borderId="90" xfId="0" applyBorder="1" applyAlignment="1">
      <alignment horizontal="center" vertical="center"/>
    </xf>
    <xf numFmtId="0" fontId="0" fillId="0" borderId="93" xfId="0" applyBorder="1">
      <alignment vertical="center"/>
    </xf>
    <xf numFmtId="3" fontId="0" fillId="0" borderId="97" xfId="0" applyNumberFormat="1" applyBorder="1">
      <alignment vertical="center"/>
    </xf>
    <xf numFmtId="3" fontId="0" fillId="0" borderId="98" xfId="0" applyNumberFormat="1" applyBorder="1">
      <alignment vertical="center"/>
    </xf>
    <xf numFmtId="3" fontId="0" fillId="0" borderId="94" xfId="0" applyNumberFormat="1" applyBorder="1">
      <alignment vertical="center"/>
    </xf>
    <xf numFmtId="3" fontId="0" fillId="0" borderId="95" xfId="0" applyNumberFormat="1" applyBorder="1">
      <alignment vertical="center"/>
    </xf>
    <xf numFmtId="0" fontId="0" fillId="0" borderId="95" xfId="0" applyBorder="1" applyAlignment="1">
      <alignment horizontal="center" vertical="center"/>
    </xf>
    <xf numFmtId="0" fontId="0" fillId="0" borderId="98" xfId="0" applyBorder="1">
      <alignment vertical="center"/>
    </xf>
    <xf numFmtId="0" fontId="16" fillId="0" borderId="1" xfId="4" applyFont="1" applyBorder="1" applyAlignment="1" applyProtection="1">
      <protection locked="0"/>
    </xf>
    <xf numFmtId="0" fontId="16" fillId="0" borderId="43" xfId="4" applyFont="1" applyBorder="1" applyAlignment="1" applyProtection="1">
      <protection locked="0"/>
    </xf>
    <xf numFmtId="0" fontId="16" fillId="0" borderId="1" xfId="4" applyFont="1" applyBorder="1" applyProtection="1">
      <alignment vertical="center"/>
      <protection locked="0"/>
    </xf>
    <xf numFmtId="0" fontId="16" fillId="0" borderId="43" xfId="4" applyFont="1" applyBorder="1" applyAlignment="1" applyProtection="1">
      <alignment vertical="top"/>
      <protection locked="0"/>
    </xf>
    <xf numFmtId="0" fontId="16" fillId="0" borderId="47" xfId="4" applyFont="1" applyBorder="1" applyAlignment="1" applyProtection="1">
      <alignment vertical="top"/>
      <protection locked="0"/>
    </xf>
    <xf numFmtId="0" fontId="2" fillId="0" borderId="0" xfId="4">
      <alignment vertical="center"/>
    </xf>
    <xf numFmtId="0" fontId="4" fillId="0" borderId="0" xfId="4" applyFont="1" applyAlignment="1">
      <alignment wrapText="1"/>
    </xf>
    <xf numFmtId="0" fontId="32" fillId="0" borderId="0" xfId="4" applyFont="1" applyAlignment="1">
      <alignment horizontal="left" vertical="top" wrapText="1"/>
    </xf>
    <xf numFmtId="0" fontId="4" fillId="0" borderId="0" xfId="4" applyFont="1" applyAlignment="1">
      <alignment vertical="top" wrapText="1"/>
    </xf>
    <xf numFmtId="0" fontId="29" fillId="0" borderId="0" xfId="4" applyFont="1" applyAlignment="1">
      <alignment vertical="top" wrapText="1"/>
    </xf>
    <xf numFmtId="0" fontId="28" fillId="0" borderId="0" xfId="4" applyFont="1">
      <alignment vertical="center"/>
    </xf>
    <xf numFmtId="0" fontId="2" fillId="0" borderId="0" xfId="4" applyAlignment="1">
      <alignment horizontal="center" vertical="center"/>
    </xf>
    <xf numFmtId="0" fontId="2" fillId="0" borderId="0" xfId="10" applyAlignment="1">
      <alignment vertical="top"/>
    </xf>
    <xf numFmtId="0" fontId="32" fillId="0" borderId="1" xfId="4" applyFont="1" applyBorder="1" applyAlignment="1">
      <alignment horizontal="left" vertical="top" wrapText="1"/>
    </xf>
    <xf numFmtId="0" fontId="5" fillId="0" borderId="0" xfId="4" applyFont="1">
      <alignment vertical="center"/>
    </xf>
    <xf numFmtId="0" fontId="2" fillId="0" borderId="1" xfId="4" applyBorder="1">
      <alignment vertical="center"/>
    </xf>
    <xf numFmtId="0" fontId="3" fillId="0" borderId="18" xfId="4" applyFont="1" applyBorder="1" applyAlignment="1">
      <alignment vertical="top"/>
    </xf>
    <xf numFmtId="0" fontId="7" fillId="0" borderId="19" xfId="4" applyFont="1" applyBorder="1" applyAlignment="1">
      <alignment horizontal="center"/>
    </xf>
    <xf numFmtId="0" fontId="7" fillId="0" borderId="20" xfId="4" applyFont="1" applyBorder="1" applyAlignment="1">
      <alignment horizontal="center"/>
    </xf>
    <xf numFmtId="0" fontId="3" fillId="0" borderId="21" xfId="4" applyFont="1" applyBorder="1" applyAlignment="1">
      <alignment horizontal="center" wrapText="1"/>
    </xf>
    <xf numFmtId="0" fontId="8" fillId="0" borderId="21" xfId="4" applyFont="1" applyBorder="1" applyAlignment="1">
      <alignment horizontal="center"/>
    </xf>
    <xf numFmtId="0" fontId="1" fillId="0" borderId="18" xfId="4" applyFont="1" applyBorder="1" applyAlignment="1">
      <alignment horizontal="center" wrapText="1"/>
    </xf>
    <xf numFmtId="0" fontId="3" fillId="0" borderId="22" xfId="4" applyFont="1" applyBorder="1" applyAlignment="1">
      <alignment horizontal="center" wrapText="1"/>
    </xf>
    <xf numFmtId="0" fontId="3" fillId="0" borderId="25" xfId="4" applyFont="1" applyBorder="1" applyAlignment="1">
      <alignment vertical="top"/>
    </xf>
    <xf numFmtId="0" fontId="1" fillId="0" borderId="19" xfId="4" applyFont="1" applyBorder="1">
      <alignment vertical="center"/>
    </xf>
    <xf numFmtId="0" fontId="3" fillId="0" borderId="21" xfId="4" applyFont="1" applyBorder="1" applyAlignment="1">
      <alignment vertical="top"/>
    </xf>
    <xf numFmtId="0" fontId="3" fillId="0" borderId="21" xfId="4" applyFont="1" applyBorder="1" applyAlignment="1">
      <alignment horizontal="center" vertical="top"/>
    </xf>
    <xf numFmtId="0" fontId="3" fillId="0" borderId="19" xfId="4" applyFont="1" applyBorder="1" applyAlignment="1">
      <alignment vertical="top"/>
    </xf>
    <xf numFmtId="0" fontId="3" fillId="0" borderId="52" xfId="4" applyFont="1" applyBorder="1" applyAlignment="1">
      <alignment horizontal="center" vertical="top"/>
    </xf>
    <xf numFmtId="0" fontId="8" fillId="0" borderId="23" xfId="4" applyFont="1" applyBorder="1" applyAlignment="1"/>
    <xf numFmtId="0" fontId="14" fillId="3" borderId="18" xfId="4" applyFont="1" applyFill="1" applyBorder="1" applyAlignment="1"/>
    <xf numFmtId="0" fontId="14" fillId="3" borderId="24" xfId="4" applyFont="1" applyFill="1" applyBorder="1" applyAlignment="1"/>
    <xf numFmtId="0" fontId="3" fillId="0" borderId="22" xfId="4" applyFont="1" applyBorder="1" applyAlignment="1">
      <alignment horizontal="center" vertical="top"/>
    </xf>
    <xf numFmtId="0" fontId="1" fillId="0" borderId="25" xfId="4" applyFont="1" applyBorder="1">
      <alignment vertical="center"/>
    </xf>
    <xf numFmtId="0" fontId="3" fillId="0" borderId="19" xfId="4" applyFont="1" applyBorder="1" applyAlignment="1">
      <alignment horizontal="center" vertical="top"/>
    </xf>
    <xf numFmtId="0" fontId="15" fillId="0" borderId="9" xfId="4" applyFont="1" applyBorder="1" applyAlignment="1">
      <alignment vertical="top"/>
    </xf>
    <xf numFmtId="0" fontId="17" fillId="0" borderId="8" xfId="4" applyFont="1" applyBorder="1" applyAlignment="1"/>
    <xf numFmtId="0" fontId="16" fillId="0" borderId="44" xfId="4" applyFont="1" applyBorder="1" applyAlignment="1">
      <alignment horizontal="center"/>
    </xf>
    <xf numFmtId="0" fontId="16" fillId="0" borderId="17" xfId="4" applyFont="1" applyBorder="1" applyAlignment="1">
      <alignment horizontal="center"/>
    </xf>
    <xf numFmtId="0" fontId="16" fillId="3" borderId="30" xfId="4" applyFont="1" applyFill="1" applyBorder="1" applyAlignment="1">
      <alignment vertical="top"/>
    </xf>
    <xf numFmtId="0" fontId="16" fillId="3" borderId="17" xfId="4" applyFont="1" applyFill="1" applyBorder="1" applyAlignment="1">
      <alignment vertical="top"/>
    </xf>
    <xf numFmtId="0" fontId="17" fillId="0" borderId="17" xfId="4" applyFont="1" applyBorder="1" applyAlignment="1">
      <alignment vertical="top"/>
    </xf>
    <xf numFmtId="0" fontId="3" fillId="0" borderId="28" xfId="4" applyFont="1" applyBorder="1" applyAlignment="1">
      <alignment vertical="top"/>
    </xf>
    <xf numFmtId="0" fontId="7" fillId="0" borderId="0" xfId="4" applyFont="1" applyAlignment="1">
      <alignment horizontal="center"/>
    </xf>
    <xf numFmtId="0" fontId="7" fillId="0" borderId="26" xfId="4" applyFont="1" applyBorder="1" applyAlignment="1">
      <alignment horizontal="center"/>
    </xf>
    <xf numFmtId="0" fontId="3" fillId="0" borderId="27" xfId="4" applyFont="1" applyBorder="1" applyAlignment="1">
      <alignment horizontal="center" wrapText="1"/>
    </xf>
    <xf numFmtId="0" fontId="8" fillId="0" borderId="27" xfId="4" applyFont="1" applyBorder="1" applyAlignment="1">
      <alignment horizontal="center"/>
    </xf>
    <xf numFmtId="0" fontId="1" fillId="0" borderId="28" xfId="4" applyFont="1" applyBorder="1" applyAlignment="1">
      <alignment horizontal="center" wrapText="1"/>
    </xf>
    <xf numFmtId="0" fontId="3" fillId="0" borderId="29" xfId="4" applyFont="1" applyBorder="1" applyAlignment="1">
      <alignment horizontal="center" wrapText="1"/>
    </xf>
    <xf numFmtId="0" fontId="3" fillId="0" borderId="0" xfId="4" applyFont="1" applyAlignment="1">
      <alignment horizontal="center" vertical="top"/>
    </xf>
    <xf numFmtId="0" fontId="3" fillId="0" borderId="5" xfId="4" applyFont="1" applyBorder="1" applyAlignment="1">
      <alignment horizontal="center" vertical="top"/>
    </xf>
    <xf numFmtId="0" fontId="16" fillId="3" borderId="51" xfId="4" applyFont="1" applyFill="1" applyBorder="1" applyAlignment="1">
      <alignment vertical="top"/>
    </xf>
    <xf numFmtId="0" fontId="16" fillId="3" borderId="50" xfId="4" applyFont="1" applyFill="1" applyBorder="1" applyAlignment="1">
      <alignment vertical="top"/>
    </xf>
    <xf numFmtId="0" fontId="15" fillId="0" borderId="0" xfId="4" applyFont="1" applyAlignment="1">
      <alignment vertical="top"/>
    </xf>
    <xf numFmtId="0" fontId="16" fillId="3" borderId="44" xfId="4" applyFont="1" applyFill="1" applyBorder="1" applyAlignment="1">
      <alignment vertical="top"/>
    </xf>
    <xf numFmtId="0" fontId="16" fillId="0" borderId="45" xfId="4" applyFont="1" applyBorder="1" applyAlignment="1">
      <alignment horizontal="center"/>
    </xf>
    <xf numFmtId="0" fontId="16" fillId="0" borderId="33" xfId="4" applyFont="1" applyBorder="1" applyAlignment="1">
      <alignment horizontal="center" wrapText="1"/>
    </xf>
    <xf numFmtId="0" fontId="16" fillId="3" borderId="31" xfId="4" applyFont="1" applyFill="1" applyBorder="1" applyAlignment="1"/>
    <xf numFmtId="0" fontId="16" fillId="3" borderId="31" xfId="4" applyFont="1" applyFill="1" applyBorder="1" applyAlignment="1">
      <alignment wrapText="1"/>
    </xf>
    <xf numFmtId="0" fontId="1" fillId="0" borderId="33" xfId="4" applyFont="1" applyBorder="1">
      <alignment vertical="center"/>
    </xf>
    <xf numFmtId="0" fontId="1" fillId="0" borderId="32" xfId="4" applyFont="1" applyBorder="1">
      <alignment vertical="center"/>
    </xf>
    <xf numFmtId="0" fontId="1" fillId="0" borderId="17" xfId="4" applyFont="1" applyBorder="1">
      <alignment vertical="center"/>
    </xf>
    <xf numFmtId="177" fontId="1" fillId="0" borderId="46" xfId="4" applyNumberFormat="1" applyFont="1" applyBorder="1">
      <alignment vertical="center"/>
    </xf>
    <xf numFmtId="177" fontId="1" fillId="0" borderId="2" xfId="4" applyNumberFormat="1" applyFont="1" applyBorder="1">
      <alignment vertical="center"/>
    </xf>
    <xf numFmtId="0" fontId="1" fillId="0" borderId="46" xfId="4" applyFont="1" applyBorder="1">
      <alignment vertical="center"/>
    </xf>
    <xf numFmtId="0" fontId="1" fillId="0" borderId="34" xfId="4" applyFont="1" applyBorder="1">
      <alignment vertical="center"/>
    </xf>
    <xf numFmtId="0" fontId="1" fillId="0" borderId="35" xfId="4" applyFont="1" applyBorder="1">
      <alignment vertical="center"/>
    </xf>
    <xf numFmtId="0" fontId="3" fillId="0" borderId="4" xfId="4" applyFont="1" applyBorder="1" applyAlignment="1">
      <alignment vertical="top"/>
    </xf>
    <xf numFmtId="0" fontId="1" fillId="0" borderId="0" xfId="4" applyFont="1">
      <alignment vertical="center"/>
    </xf>
    <xf numFmtId="0" fontId="3" fillId="0" borderId="27" xfId="4" applyFont="1" applyBorder="1" applyAlignment="1">
      <alignment vertical="top"/>
    </xf>
    <xf numFmtId="0" fontId="3" fillId="0" borderId="27" xfId="4" applyFont="1" applyBorder="1" applyAlignment="1">
      <alignment horizontal="center" vertical="top"/>
    </xf>
    <xf numFmtId="0" fontId="3" fillId="0" borderId="0" xfId="4" applyFont="1" applyAlignment="1">
      <alignment vertical="top"/>
    </xf>
    <xf numFmtId="0" fontId="8" fillId="0" borderId="54" xfId="4" applyFont="1" applyBorder="1" applyAlignment="1"/>
    <xf numFmtId="0" fontId="14" fillId="3" borderId="28" xfId="4" applyFont="1" applyFill="1" applyBorder="1" applyAlignment="1"/>
    <xf numFmtId="0" fontId="14" fillId="3" borderId="55" xfId="4" applyFont="1" applyFill="1" applyBorder="1" applyAlignment="1"/>
    <xf numFmtId="0" fontId="3" fillId="0" borderId="29" xfId="4" applyFont="1" applyBorder="1" applyAlignment="1">
      <alignment horizontal="center" vertical="top"/>
    </xf>
    <xf numFmtId="0" fontId="1" fillId="0" borderId="4" xfId="4" applyFont="1" applyBorder="1">
      <alignment vertical="center"/>
    </xf>
    <xf numFmtId="0" fontId="17" fillId="0" borderId="8" xfId="4" applyFont="1" applyBorder="1" applyAlignment="1">
      <alignment vertical="top"/>
    </xf>
    <xf numFmtId="0" fontId="3" fillId="0" borderId="56" xfId="4" applyFont="1" applyBorder="1" applyAlignment="1">
      <alignment vertical="top"/>
    </xf>
    <xf numFmtId="0" fontId="15" fillId="0" borderId="1" xfId="4" applyFont="1" applyBorder="1" applyAlignment="1">
      <alignment vertical="top"/>
    </xf>
    <xf numFmtId="0" fontId="3" fillId="0" borderId="36" xfId="4" applyFont="1" applyBorder="1" applyAlignment="1">
      <alignment vertical="top"/>
    </xf>
    <xf numFmtId="0" fontId="7" fillId="0" borderId="3" xfId="4" applyFont="1" applyBorder="1" applyAlignment="1">
      <alignment horizontal="center"/>
    </xf>
    <xf numFmtId="0" fontId="7" fillId="0" borderId="37" xfId="4" applyFont="1" applyBorder="1" applyAlignment="1">
      <alignment horizontal="center"/>
    </xf>
    <xf numFmtId="0" fontId="3" fillId="0" borderId="38" xfId="4" applyFont="1" applyBorder="1" applyAlignment="1">
      <alignment horizontal="center" wrapText="1"/>
    </xf>
    <xf numFmtId="0" fontId="8" fillId="0" borderId="38" xfId="4" applyFont="1" applyBorder="1" applyAlignment="1">
      <alignment horizontal="center"/>
    </xf>
    <xf numFmtId="0" fontId="1" fillId="0" borderId="36" xfId="4" applyFont="1" applyBorder="1" applyAlignment="1">
      <alignment horizontal="center" wrapText="1"/>
    </xf>
    <xf numFmtId="0" fontId="3" fillId="0" borderId="39" xfId="4" applyFont="1" applyBorder="1" applyAlignment="1">
      <alignment horizontal="center" wrapText="1"/>
    </xf>
    <xf numFmtId="0" fontId="3" fillId="0" borderId="42" xfId="4" applyFont="1" applyBorder="1" applyAlignment="1">
      <alignment vertical="top"/>
    </xf>
    <xf numFmtId="0" fontId="1" fillId="0" borderId="3" xfId="4" applyFont="1" applyBorder="1">
      <alignment vertical="center"/>
    </xf>
    <xf numFmtId="0" fontId="3" fillId="0" borderId="38" xfId="4" applyFont="1" applyBorder="1" applyAlignment="1">
      <alignment vertical="top"/>
    </xf>
    <xf numFmtId="0" fontId="3" fillId="0" borderId="38" xfId="4" applyFont="1" applyBorder="1" applyAlignment="1">
      <alignment horizontal="center" vertical="top"/>
    </xf>
    <xf numFmtId="0" fontId="3" fillId="0" borderId="3" xfId="4" applyFont="1" applyBorder="1" applyAlignment="1">
      <alignment vertical="top"/>
    </xf>
    <xf numFmtId="0" fontId="3" fillId="0" borderId="53" xfId="4" applyFont="1" applyBorder="1" applyAlignment="1">
      <alignment horizontal="center" vertical="top"/>
    </xf>
    <xf numFmtId="0" fontId="8" fillId="0" borderId="40" xfId="4" applyFont="1" applyBorder="1" applyAlignment="1"/>
    <xf numFmtId="0" fontId="14" fillId="3" borderId="36" xfId="4" applyFont="1" applyFill="1" applyBorder="1" applyAlignment="1"/>
    <xf numFmtId="0" fontId="14" fillId="3" borderId="41" xfId="4" applyFont="1" applyFill="1" applyBorder="1" applyAlignment="1"/>
    <xf numFmtId="0" fontId="3" fillId="0" borderId="39" xfId="4" applyFont="1" applyBorder="1" applyAlignment="1">
      <alignment horizontal="center" vertical="top"/>
    </xf>
    <xf numFmtId="0" fontId="1" fillId="0" borderId="42" xfId="4" applyFont="1" applyBorder="1">
      <alignment vertical="center"/>
    </xf>
    <xf numFmtId="0" fontId="3" fillId="0" borderId="3" xfId="4" applyFont="1" applyBorder="1" applyAlignment="1">
      <alignment horizontal="center" vertical="top"/>
    </xf>
    <xf numFmtId="177" fontId="1" fillId="0" borderId="17" xfId="4" applyNumberFormat="1" applyFont="1" applyBorder="1">
      <alignment vertical="center"/>
    </xf>
    <xf numFmtId="177" fontId="1" fillId="0" borderId="1" xfId="4" applyNumberFormat="1" applyFont="1" applyBorder="1">
      <alignment vertical="center"/>
    </xf>
    <xf numFmtId="0" fontId="16" fillId="0" borderId="1" xfId="4" applyFont="1" applyBorder="1" applyAlignment="1" applyProtection="1">
      <alignment vertical="top"/>
      <protection locked="0"/>
    </xf>
    <xf numFmtId="0" fontId="16" fillId="0" borderId="43" xfId="4" applyFont="1" applyBorder="1" applyAlignment="1" applyProtection="1">
      <alignment vertical="top" wrapText="1"/>
      <protection locked="0"/>
    </xf>
    <xf numFmtId="0" fontId="16" fillId="0" borderId="0" xfId="4" applyFont="1" applyAlignment="1" applyProtection="1">
      <alignment vertical="top"/>
      <protection locked="0"/>
    </xf>
    <xf numFmtId="0" fontId="16" fillId="0" borderId="26" xfId="4" applyFont="1" applyBorder="1" applyAlignment="1" applyProtection="1">
      <alignment vertical="top"/>
      <protection locked="0"/>
    </xf>
    <xf numFmtId="0" fontId="16" fillId="0" borderId="27" xfId="4" applyFont="1" applyBorder="1" applyAlignment="1" applyProtection="1">
      <alignment vertical="top" wrapText="1"/>
      <protection locked="0"/>
    </xf>
    <xf numFmtId="0" fontId="16" fillId="0" borderId="27" xfId="4" applyFont="1" applyBorder="1" applyAlignment="1" applyProtection="1">
      <alignment vertical="top"/>
      <protection locked="0"/>
    </xf>
    <xf numFmtId="0" fontId="16" fillId="0" borderId="28" xfId="4" applyFont="1" applyBorder="1" applyAlignment="1" applyProtection="1">
      <alignment vertical="top" wrapText="1"/>
      <protection locked="0"/>
    </xf>
    <xf numFmtId="0" fontId="16" fillId="0" borderId="29" xfId="4" applyFont="1" applyBorder="1" applyAlignment="1" applyProtection="1">
      <alignment vertical="top" wrapText="1"/>
      <protection locked="0"/>
    </xf>
    <xf numFmtId="0" fontId="16" fillId="0" borderId="7" xfId="4" applyFont="1" applyBorder="1" applyAlignment="1"/>
    <xf numFmtId="0" fontId="29" fillId="0" borderId="0" xfId="4" applyFont="1" applyAlignment="1">
      <alignment vertical="top"/>
    </xf>
    <xf numFmtId="0" fontId="32" fillId="0" borderId="0" xfId="4" applyFont="1" applyAlignment="1">
      <alignment vertical="top"/>
    </xf>
    <xf numFmtId="0" fontId="6" fillId="0" borderId="0" xfId="4" applyFont="1" applyAlignment="1"/>
    <xf numFmtId="0" fontId="31" fillId="0" borderId="0" xfId="4" applyFont="1" applyAlignment="1">
      <alignment horizontal="left" vertical="top"/>
    </xf>
    <xf numFmtId="0" fontId="16" fillId="0" borderId="43" xfId="4" applyFont="1" applyBorder="1" applyAlignment="1">
      <alignment vertical="top"/>
    </xf>
    <xf numFmtId="0" fontId="16" fillId="0" borderId="30" xfId="4" applyFont="1" applyBorder="1" applyAlignment="1">
      <alignment vertical="top" wrapText="1"/>
    </xf>
    <xf numFmtId="0" fontId="16" fillId="0" borderId="17" xfId="4" applyFont="1" applyBorder="1" applyAlignment="1">
      <alignment vertical="top" wrapText="1"/>
    </xf>
    <xf numFmtId="0" fontId="16" fillId="0" borderId="30" xfId="4" applyFont="1" applyBorder="1" applyAlignment="1">
      <alignment vertical="top"/>
    </xf>
    <xf numFmtId="0" fontId="16" fillId="0" borderId="74" xfId="4" applyFont="1" applyBorder="1" applyAlignment="1">
      <alignment vertical="top"/>
    </xf>
    <xf numFmtId="0" fontId="16" fillId="0" borderId="1" xfId="4" applyFont="1" applyBorder="1" applyAlignment="1">
      <alignment vertical="top"/>
    </xf>
    <xf numFmtId="0" fontId="16" fillId="0" borderId="47" xfId="4" applyFont="1" applyBorder="1" applyAlignment="1">
      <alignment vertical="top"/>
    </xf>
    <xf numFmtId="0" fontId="16" fillId="0" borderId="43" xfId="4" applyFont="1" applyBorder="1" applyAlignment="1">
      <alignment vertical="top" wrapText="1"/>
    </xf>
    <xf numFmtId="0" fontId="16" fillId="0" borderId="1" xfId="4" applyFont="1" applyBorder="1" applyAlignment="1"/>
    <xf numFmtId="0" fontId="16" fillId="0" borderId="43" xfId="4" applyFont="1" applyBorder="1" applyAlignment="1"/>
    <xf numFmtId="0" fontId="16" fillId="0" borderId="0" xfId="4" applyFont="1" applyAlignment="1">
      <alignment vertical="top"/>
    </xf>
    <xf numFmtId="0" fontId="16" fillId="0" borderId="26" xfId="4" applyFont="1" applyBorder="1" applyAlignment="1">
      <alignment vertical="top"/>
    </xf>
    <xf numFmtId="0" fontId="16" fillId="0" borderId="27" xfId="4" applyFont="1" applyBorder="1" applyAlignment="1">
      <alignment vertical="top" wrapText="1"/>
    </xf>
    <xf numFmtId="0" fontId="16" fillId="0" borderId="27" xfId="4" applyFont="1" applyBorder="1" applyAlignment="1">
      <alignment vertical="top"/>
    </xf>
    <xf numFmtId="0" fontId="16" fillId="0" borderId="28" xfId="4" applyFont="1" applyBorder="1" applyAlignment="1">
      <alignment vertical="top" wrapText="1"/>
    </xf>
    <xf numFmtId="0" fontId="16" fillId="0" borderId="29" xfId="4" applyFont="1" applyBorder="1" applyAlignment="1">
      <alignment vertical="top" wrapText="1"/>
    </xf>
    <xf numFmtId="0" fontId="16" fillId="0" borderId="1" xfId="4" applyFont="1" applyBorder="1">
      <alignment vertical="center"/>
    </xf>
    <xf numFmtId="0" fontId="2" fillId="0" borderId="0" xfId="10" applyAlignment="1">
      <alignment horizontal="center" vertical="center"/>
    </xf>
    <xf numFmtId="0" fontId="18" fillId="0" borderId="4" xfId="4" applyFont="1" applyBorder="1" applyAlignment="1" applyProtection="1">
      <alignment horizontal="center" vertical="center"/>
      <protection locked="0"/>
    </xf>
    <xf numFmtId="0" fontId="18" fillId="0" borderId="0" xfId="4" applyFont="1" applyAlignment="1" applyProtection="1">
      <alignment horizontal="center" vertical="center"/>
      <protection locked="0"/>
    </xf>
    <xf numFmtId="0" fontId="18" fillId="0" borderId="5" xfId="4" applyFont="1" applyBorder="1" applyAlignment="1" applyProtection="1">
      <alignment horizontal="center" vertical="center"/>
      <protection locked="0"/>
    </xf>
    <xf numFmtId="0" fontId="18" fillId="0" borderId="14" xfId="4" applyFont="1" applyBorder="1" applyAlignment="1" applyProtection="1">
      <alignment horizontal="center" vertical="center"/>
      <protection locked="0"/>
    </xf>
    <xf numFmtId="0" fontId="18" fillId="0" borderId="2" xfId="4" applyFont="1" applyBorder="1" applyAlignment="1" applyProtection="1">
      <alignment horizontal="center" vertical="center"/>
      <protection locked="0"/>
    </xf>
    <xf numFmtId="0" fontId="18" fillId="0" borderId="15" xfId="4" applyFont="1" applyBorder="1" applyAlignment="1" applyProtection="1">
      <alignment horizontal="center" vertical="center"/>
      <protection locked="0"/>
    </xf>
    <xf numFmtId="177" fontId="10" fillId="0" borderId="66" xfId="4" applyNumberFormat="1" applyFont="1" applyBorder="1" applyAlignment="1"/>
    <xf numFmtId="177" fontId="10" fillId="0" borderId="34" xfId="4" applyNumberFormat="1" applyFont="1" applyBorder="1" applyAlignment="1"/>
    <xf numFmtId="0" fontId="3" fillId="0" borderId="13" xfId="4" applyFont="1" applyBorder="1" applyAlignment="1">
      <alignment horizontal="center" vertical="top"/>
    </xf>
    <xf numFmtId="0" fontId="3" fillId="0" borderId="50" xfId="4" applyFont="1" applyBorder="1" applyAlignment="1">
      <alignment horizontal="center" vertical="top"/>
    </xf>
    <xf numFmtId="0" fontId="3" fillId="0" borderId="1" xfId="4" applyFont="1" applyBorder="1" applyAlignment="1">
      <alignment horizontal="center" vertical="top"/>
    </xf>
    <xf numFmtId="0" fontId="3" fillId="0" borderId="17" xfId="4" applyFont="1" applyBorder="1" applyAlignment="1">
      <alignment horizontal="center" vertical="top"/>
    </xf>
    <xf numFmtId="0" fontId="17" fillId="0" borderId="29" xfId="4" applyFont="1" applyBorder="1" applyAlignment="1">
      <alignment horizontal="center" vertical="top"/>
    </xf>
    <xf numFmtId="0" fontId="17" fillId="0" borderId="17" xfId="4" applyFont="1" applyBorder="1" applyAlignment="1">
      <alignment horizontal="center" vertical="top"/>
    </xf>
    <xf numFmtId="0" fontId="10" fillId="0" borderId="61" xfId="4" applyFont="1" applyBorder="1" applyAlignment="1">
      <alignment horizontal="center" vertical="center"/>
    </xf>
    <xf numFmtId="0" fontId="10" fillId="0" borderId="33" xfId="4" applyFont="1" applyBorder="1" applyAlignment="1">
      <alignment horizontal="center" vertical="center"/>
    </xf>
    <xf numFmtId="0" fontId="32" fillId="0" borderId="0" xfId="4" applyFont="1" applyAlignment="1">
      <alignment horizontal="left" vertical="top" wrapText="1"/>
    </xf>
    <xf numFmtId="0" fontId="31" fillId="0" borderId="0" xfId="4" applyFont="1" applyAlignment="1">
      <alignment horizontal="left" vertical="center" wrapText="1"/>
    </xf>
    <xf numFmtId="0" fontId="2" fillId="0" borderId="0" xfId="4" applyAlignment="1">
      <alignment horizontal="center" vertical="center"/>
    </xf>
    <xf numFmtId="0" fontId="28" fillId="0" borderId="0" xfId="4" applyFont="1" applyAlignment="1">
      <alignment horizontal="center" vertical="center"/>
    </xf>
    <xf numFmtId="0" fontId="8" fillId="0" borderId="12" xfId="4" applyFont="1" applyBorder="1" applyAlignment="1">
      <alignment horizontal="center" vertical="center"/>
    </xf>
    <xf numFmtId="0" fontId="8" fillId="0" borderId="50" xfId="4" applyFont="1" applyBorder="1" applyAlignment="1">
      <alignment horizontal="center" vertical="center"/>
    </xf>
    <xf numFmtId="0" fontId="8" fillId="0" borderId="9" xfId="4" applyFont="1" applyBorder="1" applyAlignment="1">
      <alignment horizontal="center" vertical="center"/>
    </xf>
    <xf numFmtId="0" fontId="8" fillId="0" borderId="17" xfId="4" applyFont="1" applyBorder="1" applyAlignment="1">
      <alignment horizontal="center" vertical="center"/>
    </xf>
    <xf numFmtId="0" fontId="10" fillId="0" borderId="10" xfId="4" applyFont="1" applyBorder="1" applyAlignment="1">
      <alignment horizontal="right" vertical="center"/>
    </xf>
    <xf numFmtId="0" fontId="10" fillId="0" borderId="13" xfId="4" applyFont="1" applyBorder="1" applyAlignment="1">
      <alignment horizontal="right" vertical="center"/>
    </xf>
    <xf numFmtId="0" fontId="10" fillId="0" borderId="7" xfId="4" applyFont="1" applyBorder="1" applyAlignment="1">
      <alignment horizontal="right" vertical="center"/>
    </xf>
    <xf numFmtId="0" fontId="10" fillId="0" borderId="1" xfId="4" applyFont="1" applyBorder="1" applyAlignment="1">
      <alignment horizontal="right" vertical="center"/>
    </xf>
    <xf numFmtId="0" fontId="10" fillId="0" borderId="4" xfId="4" applyFont="1" applyBorder="1" applyAlignment="1" applyProtection="1">
      <alignment horizontal="center" vertical="center"/>
      <protection locked="0"/>
    </xf>
    <xf numFmtId="0" fontId="10" fillId="0" borderId="0" xfId="4" applyFont="1" applyAlignment="1" applyProtection="1">
      <alignment horizontal="center" vertical="center"/>
      <protection locked="0"/>
    </xf>
    <xf numFmtId="0" fontId="10" fillId="0" borderId="7" xfId="4" applyFont="1" applyBorder="1" applyAlignment="1" applyProtection="1">
      <alignment horizontal="center" vertical="center"/>
      <protection locked="0"/>
    </xf>
    <xf numFmtId="0" fontId="10" fillId="0" borderId="1" xfId="4" applyFont="1" applyBorder="1" applyAlignment="1" applyProtection="1">
      <alignment horizontal="center" vertical="center"/>
      <protection locked="0"/>
    </xf>
    <xf numFmtId="0" fontId="16" fillId="0" borderId="26" xfId="4" applyFont="1" applyBorder="1" applyAlignment="1">
      <alignment horizontal="center"/>
    </xf>
    <xf numFmtId="0" fontId="16" fillId="0" borderId="47" xfId="4" applyFont="1" applyBorder="1" applyAlignment="1">
      <alignment horizontal="center"/>
    </xf>
    <xf numFmtId="0" fontId="16" fillId="0" borderId="54" xfId="4" applyFont="1" applyBorder="1" applyAlignment="1">
      <alignment horizontal="center"/>
    </xf>
    <xf numFmtId="0" fontId="16" fillId="0" borderId="44" xfId="4" applyFont="1" applyBorder="1" applyAlignment="1">
      <alignment horizontal="center"/>
    </xf>
    <xf numFmtId="3" fontId="10" fillId="0" borderId="61" xfId="4" applyNumberFormat="1" applyFont="1" applyBorder="1" applyAlignment="1" applyProtection="1">
      <protection locked="0"/>
    </xf>
    <xf numFmtId="3" fontId="10" fillId="0" borderId="32" xfId="4" applyNumberFormat="1" applyFont="1" applyBorder="1" applyAlignment="1" applyProtection="1">
      <protection locked="0"/>
    </xf>
    <xf numFmtId="3" fontId="10" fillId="0" borderId="4" xfId="4" applyNumberFormat="1" applyFont="1" applyBorder="1" applyAlignment="1" applyProtection="1">
      <protection locked="0"/>
    </xf>
    <xf numFmtId="3" fontId="10" fillId="0" borderId="0" xfId="4" applyNumberFormat="1" applyFont="1" applyAlignment="1" applyProtection="1">
      <protection locked="0"/>
    </xf>
    <xf numFmtId="3" fontId="10" fillId="0" borderId="7" xfId="4" applyNumberFormat="1" applyFont="1" applyBorder="1" applyAlignment="1" applyProtection="1">
      <protection locked="0"/>
    </xf>
    <xf numFmtId="3" fontId="10" fillId="0" borderId="1" xfId="4" applyNumberFormat="1" applyFont="1" applyBorder="1" applyAlignment="1" applyProtection="1">
      <protection locked="0"/>
    </xf>
    <xf numFmtId="0" fontId="3" fillId="0" borderId="0" xfId="4" applyFont="1" applyAlignment="1">
      <alignment horizontal="center" vertical="top"/>
    </xf>
    <xf numFmtId="0" fontId="3" fillId="0" borderId="5" xfId="4" applyFont="1" applyBorder="1" applyAlignment="1">
      <alignment horizontal="center" vertical="top"/>
    </xf>
    <xf numFmtId="0" fontId="3" fillId="0" borderId="8" xfId="4" applyFont="1" applyBorder="1" applyAlignment="1">
      <alignment horizontal="center" vertical="top"/>
    </xf>
    <xf numFmtId="3" fontId="10" fillId="0" borderId="4" xfId="4" applyNumberFormat="1" applyFont="1" applyBorder="1" applyAlignment="1" applyProtection="1">
      <alignment horizontal="right"/>
      <protection locked="0"/>
    </xf>
    <xf numFmtId="3" fontId="10" fillId="0" borderId="0" xfId="4" applyNumberFormat="1" applyFont="1" applyAlignment="1" applyProtection="1">
      <alignment horizontal="right"/>
      <protection locked="0"/>
    </xf>
    <xf numFmtId="3" fontId="10" fillId="0" borderId="7" xfId="4" applyNumberFormat="1" applyFont="1" applyBorder="1" applyAlignment="1" applyProtection="1">
      <alignment horizontal="right"/>
      <protection locked="0"/>
    </xf>
    <xf numFmtId="3" fontId="10" fillId="0" borderId="1" xfId="4" applyNumberFormat="1" applyFont="1" applyBorder="1" applyAlignment="1" applyProtection="1">
      <alignment horizontal="right"/>
      <protection locked="0"/>
    </xf>
    <xf numFmtId="3" fontId="10" fillId="0" borderId="25" xfId="4" applyNumberFormat="1" applyFont="1" applyBorder="1" applyAlignment="1" applyProtection="1">
      <protection locked="0"/>
    </xf>
    <xf numFmtId="3" fontId="10" fillId="0" borderId="19" xfId="4" applyNumberFormat="1" applyFont="1" applyBorder="1" applyAlignment="1" applyProtection="1">
      <protection locked="0"/>
    </xf>
    <xf numFmtId="0" fontId="6" fillId="0" borderId="10" xfId="4" applyFont="1" applyBorder="1" applyAlignment="1">
      <alignment horizontal="center" vertical="center" wrapText="1"/>
    </xf>
    <xf numFmtId="0" fontId="6" fillId="0" borderId="13" xfId="4" applyFont="1" applyBorder="1" applyAlignment="1">
      <alignment horizontal="center" vertical="center"/>
    </xf>
    <xf numFmtId="0" fontId="6" fillId="0" borderId="50" xfId="4" applyFont="1" applyBorder="1" applyAlignment="1">
      <alignment horizontal="center" vertical="center"/>
    </xf>
    <xf numFmtId="0" fontId="6" fillId="0" borderId="7" xfId="4" applyFont="1" applyBorder="1" applyAlignment="1">
      <alignment horizontal="center" vertical="center"/>
    </xf>
    <xf numFmtId="0" fontId="6" fillId="0" borderId="1" xfId="4" applyFont="1" applyBorder="1" applyAlignment="1">
      <alignment horizontal="center" vertical="center"/>
    </xf>
    <xf numFmtId="0" fontId="6" fillId="0" borderId="17" xfId="4" applyFont="1" applyBorder="1" applyAlignment="1">
      <alignment horizontal="center" vertical="center"/>
    </xf>
    <xf numFmtId="0" fontId="34" fillId="0" borderId="25" xfId="4" applyFont="1" applyBorder="1" applyAlignment="1" applyProtection="1">
      <alignment horizontal="center" vertical="center"/>
      <protection locked="0"/>
    </xf>
    <xf numFmtId="0" fontId="34" fillId="0" borderId="19" xfId="4" applyFont="1" applyBorder="1" applyAlignment="1" applyProtection="1">
      <alignment horizontal="center" vertical="center"/>
      <protection locked="0"/>
    </xf>
    <xf numFmtId="0" fontId="34" fillId="0" borderId="22" xfId="4" applyFont="1" applyBorder="1" applyAlignment="1" applyProtection="1">
      <alignment horizontal="center" vertical="center"/>
      <protection locked="0"/>
    </xf>
    <xf numFmtId="0" fontId="34" fillId="0" borderId="4" xfId="4" applyFont="1" applyBorder="1" applyAlignment="1" applyProtection="1">
      <alignment horizontal="center" vertical="center"/>
      <protection locked="0"/>
    </xf>
    <xf numFmtId="0" fontId="34" fillId="0" borderId="0" xfId="4" applyFont="1" applyAlignment="1" applyProtection="1">
      <alignment horizontal="center" vertical="center"/>
      <protection locked="0"/>
    </xf>
    <xf numFmtId="0" fontId="34" fillId="0" borderId="29" xfId="4" applyFont="1" applyBorder="1" applyAlignment="1" applyProtection="1">
      <alignment horizontal="center" vertical="center"/>
      <protection locked="0"/>
    </xf>
    <xf numFmtId="0" fontId="34" fillId="0" borderId="7" xfId="4" applyFont="1" applyBorder="1" applyAlignment="1" applyProtection="1">
      <alignment horizontal="center" vertical="center"/>
      <protection locked="0"/>
    </xf>
    <xf numFmtId="0" fontId="34" fillId="0" borderId="1" xfId="4" applyFont="1" applyBorder="1" applyAlignment="1" applyProtection="1">
      <alignment horizontal="center" vertical="center"/>
      <protection locked="0"/>
    </xf>
    <xf numFmtId="0" fontId="34" fillId="0" borderId="17" xfId="4" applyFont="1" applyBorder="1" applyAlignment="1" applyProtection="1">
      <alignment horizontal="center" vertical="center"/>
      <protection locked="0"/>
    </xf>
    <xf numFmtId="0" fontId="25" fillId="0" borderId="42" xfId="4" applyFont="1" applyBorder="1" applyAlignment="1" applyProtection="1">
      <alignment horizontal="center" vertical="center"/>
      <protection locked="0"/>
    </xf>
    <xf numFmtId="0" fontId="25" fillId="0" borderId="3" xfId="4" applyFont="1" applyBorder="1" applyAlignment="1" applyProtection="1">
      <alignment horizontal="center" vertical="center"/>
      <protection locked="0"/>
    </xf>
    <xf numFmtId="0" fontId="25" fillId="0" borderId="4" xfId="4" applyFont="1" applyBorder="1" applyAlignment="1" applyProtection="1">
      <alignment horizontal="center" vertical="center"/>
      <protection locked="0"/>
    </xf>
    <xf numFmtId="0" fontId="25" fillId="0" borderId="0" xfId="4" applyFont="1" applyAlignment="1" applyProtection="1">
      <alignment horizontal="center" vertical="center"/>
      <protection locked="0"/>
    </xf>
    <xf numFmtId="0" fontId="25" fillId="0" borderId="7" xfId="4" applyFont="1" applyBorder="1" applyAlignment="1" applyProtection="1">
      <alignment horizontal="center" vertical="center"/>
      <protection locked="0"/>
    </xf>
    <xf numFmtId="0" fontId="25" fillId="0" borderId="1" xfId="4" applyFont="1" applyBorder="1" applyAlignment="1" applyProtection="1">
      <alignment horizontal="center" vertical="center"/>
      <protection locked="0"/>
    </xf>
    <xf numFmtId="0" fontId="8" fillId="0" borderId="65" xfId="4" applyFont="1" applyBorder="1" applyAlignment="1">
      <alignment horizontal="center" vertical="center"/>
    </xf>
    <xf numFmtId="0" fontId="8" fillId="0" borderId="33" xfId="4" applyFont="1" applyBorder="1" applyAlignment="1">
      <alignment horizontal="center" vertical="center"/>
    </xf>
    <xf numFmtId="177" fontId="10" fillId="0" borderId="61" xfId="4" applyNumberFormat="1" applyFont="1" applyBorder="1" applyAlignment="1"/>
    <xf numFmtId="177" fontId="1" fillId="0" borderId="32" xfId="10" applyNumberFormat="1" applyFont="1" applyBorder="1" applyAlignment="1"/>
    <xf numFmtId="177" fontId="10" fillId="0" borderId="4" xfId="4" applyNumberFormat="1" applyFont="1" applyBorder="1" applyAlignment="1"/>
    <xf numFmtId="177" fontId="10" fillId="0" borderId="0" xfId="4" applyNumberFormat="1" applyFont="1" applyAlignment="1"/>
    <xf numFmtId="177" fontId="10" fillId="0" borderId="7" xfId="4" applyNumberFormat="1" applyFont="1" applyBorder="1" applyAlignment="1"/>
    <xf numFmtId="177" fontId="10" fillId="0" borderId="1" xfId="4" applyNumberFormat="1" applyFont="1" applyBorder="1" applyAlignment="1"/>
    <xf numFmtId="0" fontId="17" fillId="0" borderId="29" xfId="4" applyFont="1" applyBorder="1" applyAlignment="1">
      <alignment horizontal="center"/>
    </xf>
    <xf numFmtId="0" fontId="17" fillId="0" borderId="17" xfId="4" applyFont="1" applyBorder="1" applyAlignment="1">
      <alignment horizontal="center"/>
    </xf>
    <xf numFmtId="177" fontId="10" fillId="0" borderId="4" xfId="4" applyNumberFormat="1" applyFont="1" applyBorder="1" applyAlignment="1">
      <alignment horizontal="right"/>
    </xf>
    <xf numFmtId="177" fontId="10" fillId="0" borderId="0" xfId="4" applyNumberFormat="1" applyFont="1" applyAlignment="1">
      <alignment horizontal="right"/>
    </xf>
    <xf numFmtId="177" fontId="10" fillId="0" borderId="7" xfId="4" applyNumberFormat="1" applyFont="1" applyBorder="1" applyAlignment="1">
      <alignment horizontal="right"/>
    </xf>
    <xf numFmtId="177" fontId="10" fillId="0" borderId="1" xfId="4" applyNumberFormat="1" applyFont="1" applyBorder="1" applyAlignment="1">
      <alignment horizontal="right"/>
    </xf>
    <xf numFmtId="0" fontId="1" fillId="0" borderId="34" xfId="4" applyFont="1" applyBorder="1" applyAlignment="1">
      <alignment horizontal="center" vertical="center"/>
    </xf>
    <xf numFmtId="0" fontId="1" fillId="0" borderId="62" xfId="4" applyFont="1" applyBorder="1" applyAlignment="1">
      <alignment horizontal="center" vertical="center"/>
    </xf>
    <xf numFmtId="0" fontId="1" fillId="0" borderId="32" xfId="4" applyFont="1" applyBorder="1" applyAlignment="1">
      <alignment horizontal="center" vertical="center"/>
    </xf>
    <xf numFmtId="0" fontId="1" fillId="0" borderId="63" xfId="4" applyFont="1" applyBorder="1" applyAlignment="1">
      <alignment horizontal="center" vertical="center"/>
    </xf>
    <xf numFmtId="0" fontId="1" fillId="3" borderId="6" xfId="4" applyFont="1" applyFill="1" applyBorder="1" applyAlignment="1">
      <alignment horizontal="center" vertical="center"/>
    </xf>
    <xf numFmtId="0" fontId="1" fillId="3" borderId="0" xfId="4" applyFont="1" applyFill="1" applyAlignment="1">
      <alignment horizontal="center" vertical="center"/>
    </xf>
    <xf numFmtId="0" fontId="1" fillId="3" borderId="29" xfId="4" applyFont="1" applyFill="1" applyBorder="1" applyAlignment="1">
      <alignment horizontal="center" vertical="center"/>
    </xf>
    <xf numFmtId="0" fontId="1" fillId="3" borderId="9" xfId="4" applyFont="1" applyFill="1" applyBorder="1" applyAlignment="1">
      <alignment horizontal="center" vertical="center"/>
    </xf>
    <xf numFmtId="0" fontId="1" fillId="3" borderId="1" xfId="4" applyFont="1" applyFill="1" applyBorder="1" applyAlignment="1">
      <alignment horizontal="center" vertical="center"/>
    </xf>
    <xf numFmtId="0" fontId="1" fillId="3" borderId="17" xfId="4" applyFont="1" applyFill="1" applyBorder="1" applyAlignment="1">
      <alignment horizontal="center" vertical="center"/>
    </xf>
    <xf numFmtId="0" fontId="16" fillId="0" borderId="51" xfId="4" applyFont="1" applyBorder="1" applyAlignment="1">
      <alignment horizontal="center"/>
    </xf>
    <xf numFmtId="3" fontId="10" fillId="0" borderId="61" xfId="4" applyNumberFormat="1" applyFont="1" applyBorder="1" applyAlignment="1">
      <alignment horizontal="right" vertical="center"/>
    </xf>
    <xf numFmtId="3" fontId="10" fillId="0" borderId="32" xfId="4" applyNumberFormat="1" applyFont="1" applyBorder="1" applyAlignment="1">
      <alignment horizontal="right" vertical="center"/>
    </xf>
    <xf numFmtId="177" fontId="11" fillId="0" borderId="4" xfId="1" applyNumberFormat="1" applyFont="1" applyFill="1" applyBorder="1" applyAlignment="1" applyProtection="1">
      <alignment horizontal="center" vertical="center"/>
    </xf>
    <xf numFmtId="177" fontId="11" fillId="0" borderId="0" xfId="1" applyNumberFormat="1" applyFont="1" applyFill="1" applyBorder="1" applyAlignment="1" applyProtection="1">
      <alignment horizontal="center" vertical="center"/>
    </xf>
    <xf numFmtId="177" fontId="11" fillId="0" borderId="5" xfId="1" applyNumberFormat="1" applyFont="1" applyFill="1" applyBorder="1" applyAlignment="1" applyProtection="1">
      <alignment horizontal="center" vertical="center"/>
    </xf>
    <xf numFmtId="177" fontId="11" fillId="0" borderId="14" xfId="1" applyNumberFormat="1" applyFont="1" applyFill="1" applyBorder="1" applyAlignment="1" applyProtection="1">
      <alignment horizontal="center" vertical="center"/>
    </xf>
    <xf numFmtId="177" fontId="11" fillId="0" borderId="2" xfId="1" applyNumberFormat="1" applyFont="1" applyFill="1" applyBorder="1" applyAlignment="1" applyProtection="1">
      <alignment horizontal="center" vertical="center"/>
    </xf>
    <xf numFmtId="177" fontId="11" fillId="0" borderId="15" xfId="1" applyNumberFormat="1" applyFont="1" applyFill="1" applyBorder="1" applyAlignment="1" applyProtection="1">
      <alignment horizontal="center" vertical="center"/>
    </xf>
    <xf numFmtId="0" fontId="10" fillId="0" borderId="66" xfId="4" applyFont="1" applyBorder="1" applyAlignment="1">
      <alignment horizontal="center" vertical="center"/>
    </xf>
    <xf numFmtId="0" fontId="10" fillId="0" borderId="35" xfId="4" applyFont="1" applyBorder="1" applyAlignment="1">
      <alignment horizontal="center" vertical="center"/>
    </xf>
    <xf numFmtId="0" fontId="8" fillId="0" borderId="69" xfId="4" applyFont="1" applyBorder="1" applyAlignment="1">
      <alignment horizontal="center" vertical="center"/>
    </xf>
    <xf numFmtId="0" fontId="8" fillId="0" borderId="35" xfId="4" applyFont="1" applyBorder="1" applyAlignment="1">
      <alignment horizontal="center" vertical="center"/>
    </xf>
    <xf numFmtId="3" fontId="10" fillId="0" borderId="66" xfId="4" applyNumberFormat="1" applyFont="1" applyBorder="1" applyAlignment="1">
      <alignment horizontal="right" vertical="center"/>
    </xf>
    <xf numFmtId="3" fontId="10" fillId="0" borderId="34" xfId="4" applyNumberFormat="1" applyFont="1" applyBorder="1" applyAlignment="1">
      <alignment horizontal="right" vertical="center"/>
    </xf>
    <xf numFmtId="0" fontId="10" fillId="0" borderId="10" xfId="4" applyFont="1" applyBorder="1" applyAlignment="1">
      <alignment horizontal="center" vertical="center"/>
    </xf>
    <xf numFmtId="0" fontId="10" fillId="0" borderId="50" xfId="4" applyFont="1" applyBorder="1" applyAlignment="1">
      <alignment horizontal="center" vertical="center"/>
    </xf>
    <xf numFmtId="0" fontId="10" fillId="0" borderId="7" xfId="4" applyFont="1" applyBorder="1" applyAlignment="1">
      <alignment horizontal="center" vertical="center"/>
    </xf>
    <xf numFmtId="0" fontId="10" fillId="0" borderId="17" xfId="4" applyFont="1" applyBorder="1" applyAlignment="1">
      <alignment horizontal="center" vertical="center"/>
    </xf>
    <xf numFmtId="3" fontId="10" fillId="0" borderId="10" xfId="4" applyNumberFormat="1" applyFont="1" applyBorder="1" applyAlignment="1">
      <alignment horizontal="right" vertical="center"/>
    </xf>
    <xf numFmtId="3" fontId="10" fillId="0" borderId="13" xfId="4" applyNumberFormat="1" applyFont="1" applyBorder="1" applyAlignment="1">
      <alignment horizontal="right" vertical="center"/>
    </xf>
    <xf numFmtId="3" fontId="10" fillId="0" borderId="7" xfId="4" applyNumberFormat="1" applyFont="1" applyBorder="1" applyAlignment="1">
      <alignment horizontal="right" vertical="center"/>
    </xf>
    <xf numFmtId="3" fontId="10" fillId="0" borderId="1" xfId="4" applyNumberFormat="1" applyFont="1" applyBorder="1" applyAlignment="1">
      <alignment horizontal="right" vertical="center"/>
    </xf>
    <xf numFmtId="0" fontId="8" fillId="0" borderId="13" xfId="4" applyFont="1" applyBorder="1" applyAlignment="1">
      <alignment horizontal="center" vertical="center"/>
    </xf>
    <xf numFmtId="0" fontId="8" fillId="0" borderId="1" xfId="4" applyFont="1" applyBorder="1" applyAlignment="1">
      <alignment horizontal="center" vertical="center"/>
    </xf>
    <xf numFmtId="0" fontId="17" fillId="0" borderId="50" xfId="4" applyFont="1" applyBorder="1" applyAlignment="1">
      <alignment horizontal="center"/>
    </xf>
    <xf numFmtId="0" fontId="8" fillId="0" borderId="34" xfId="4" applyFont="1" applyBorder="1" applyAlignment="1">
      <alignment horizontal="center" vertical="center"/>
    </xf>
    <xf numFmtId="177" fontId="12" fillId="0" borderId="34" xfId="10" applyNumberFormat="1" applyFont="1" applyBorder="1">
      <alignment vertical="center"/>
    </xf>
    <xf numFmtId="3" fontId="10" fillId="0" borderId="10" xfId="4" applyNumberFormat="1" applyFont="1" applyBorder="1" applyAlignment="1" applyProtection="1">
      <alignment horizontal="right"/>
      <protection locked="0"/>
    </xf>
    <xf numFmtId="3" fontId="10" fillId="0" borderId="13" xfId="4" applyNumberFormat="1" applyFont="1" applyBorder="1" applyAlignment="1" applyProtection="1">
      <alignment horizontal="right"/>
      <protection locked="0"/>
    </xf>
    <xf numFmtId="177" fontId="10" fillId="0" borderId="32" xfId="4" applyNumberFormat="1" applyFont="1" applyBorder="1" applyAlignment="1"/>
    <xf numFmtId="177" fontId="10" fillId="0" borderId="10" xfId="4" applyNumberFormat="1" applyFont="1" applyBorder="1" applyAlignment="1">
      <alignment horizontal="right"/>
    </xf>
    <xf numFmtId="177" fontId="10" fillId="0" borderId="13" xfId="4" applyNumberFormat="1" applyFont="1" applyBorder="1" applyAlignment="1">
      <alignment horizontal="right"/>
    </xf>
    <xf numFmtId="0" fontId="17" fillId="0" borderId="50" xfId="4" applyFont="1" applyBorder="1" applyAlignment="1">
      <alignment horizontal="center" vertical="top"/>
    </xf>
    <xf numFmtId="177" fontId="11" fillId="0" borderId="7" xfId="1" applyNumberFormat="1" applyFont="1" applyFill="1" applyBorder="1" applyAlignment="1" applyProtection="1">
      <alignment horizontal="center" vertical="center"/>
    </xf>
    <xf numFmtId="177" fontId="11" fillId="0" borderId="1" xfId="1" applyNumberFormat="1" applyFont="1" applyFill="1" applyBorder="1" applyAlignment="1" applyProtection="1">
      <alignment horizontal="center" vertical="center"/>
    </xf>
    <xf numFmtId="177" fontId="11" fillId="0" borderId="8" xfId="1" applyNumberFormat="1" applyFont="1" applyFill="1" applyBorder="1" applyAlignment="1" applyProtection="1">
      <alignment horizontal="center" vertical="center"/>
    </xf>
    <xf numFmtId="0" fontId="1" fillId="3" borderId="64" xfId="4" applyFont="1" applyFill="1" applyBorder="1" applyAlignment="1">
      <alignment horizontal="center" vertical="center"/>
    </xf>
    <xf numFmtId="0" fontId="1" fillId="3" borderId="3" xfId="4" applyFont="1" applyFill="1" applyBorder="1" applyAlignment="1">
      <alignment horizontal="center" vertical="center"/>
    </xf>
    <xf numFmtId="0" fontId="1" fillId="3" borderId="39" xfId="4" applyFont="1" applyFill="1" applyBorder="1" applyAlignment="1">
      <alignment horizontal="center" vertical="center"/>
    </xf>
    <xf numFmtId="177" fontId="12" fillId="0" borderId="32" xfId="10" applyNumberFormat="1" applyFont="1" applyBorder="1">
      <alignment vertical="center"/>
    </xf>
    <xf numFmtId="177" fontId="10" fillId="0" borderId="42" xfId="4" applyNumberFormat="1" applyFont="1" applyBorder="1" applyAlignment="1"/>
    <xf numFmtId="177" fontId="10" fillId="0" borderId="3" xfId="4" applyNumberFormat="1" applyFont="1" applyBorder="1" applyAlignment="1"/>
    <xf numFmtId="0" fontId="2" fillId="0" borderId="1" xfId="4" applyBorder="1" applyAlignment="1" applyProtection="1">
      <alignment horizontal="center" vertical="center"/>
      <protection locked="0"/>
    </xf>
    <xf numFmtId="0" fontId="2" fillId="0" borderId="1" xfId="4" applyBorder="1" applyAlignment="1">
      <alignment horizontal="center" vertical="center"/>
    </xf>
    <xf numFmtId="0" fontId="33" fillId="0" borderId="0" xfId="4" applyFont="1" applyAlignment="1" applyProtection="1">
      <alignment horizontal="center" vertical="center"/>
      <protection locked="0"/>
    </xf>
    <xf numFmtId="0" fontId="2" fillId="0" borderId="0" xfId="4" applyAlignment="1" applyProtection="1">
      <alignment horizontal="center" vertical="center"/>
      <protection locked="0"/>
    </xf>
    <xf numFmtId="0" fontId="6" fillId="0" borderId="58" xfId="4" applyFont="1" applyBorder="1" applyAlignment="1">
      <alignment horizontal="center" vertical="center"/>
    </xf>
    <xf numFmtId="0" fontId="6" fillId="0" borderId="59" xfId="4" applyFont="1" applyBorder="1" applyAlignment="1">
      <alignment horizontal="center" vertical="center"/>
    </xf>
    <xf numFmtId="0" fontId="6" fillId="0" borderId="12" xfId="4" applyFont="1" applyBorder="1" applyAlignment="1">
      <alignment horizontal="center" vertical="center"/>
    </xf>
    <xf numFmtId="0" fontId="6" fillId="0" borderId="13" xfId="4" applyFont="1" applyBorder="1">
      <alignment vertical="center"/>
    </xf>
    <xf numFmtId="0" fontId="6" fillId="0" borderId="50" xfId="4" applyFont="1" applyBorder="1">
      <alignment vertical="center"/>
    </xf>
    <xf numFmtId="0" fontId="6" fillId="0" borderId="9" xfId="4" applyFont="1" applyBorder="1">
      <alignment vertical="center"/>
    </xf>
    <xf numFmtId="0" fontId="6" fillId="0" borderId="1" xfId="4" applyFont="1" applyBorder="1">
      <alignment vertical="center"/>
    </xf>
    <xf numFmtId="0" fontId="6" fillId="0" borderId="17" xfId="4" applyFont="1" applyBorder="1">
      <alignment vertical="center"/>
    </xf>
    <xf numFmtId="0" fontId="6" fillId="0" borderId="76" xfId="4" applyFont="1" applyBorder="1" applyAlignment="1">
      <alignment horizontal="center" vertical="center" textRotation="255"/>
    </xf>
    <xf numFmtId="0" fontId="6" fillId="0" borderId="77" xfId="4" applyFont="1" applyBorder="1" applyAlignment="1">
      <alignment horizontal="center" vertical="center" textRotation="255"/>
    </xf>
    <xf numFmtId="0" fontId="6" fillId="0" borderId="78" xfId="4" applyFont="1" applyBorder="1" applyAlignment="1">
      <alignment horizontal="center" vertical="center" textRotation="255"/>
    </xf>
    <xf numFmtId="0" fontId="6" fillId="0" borderId="79" xfId="4" applyFont="1" applyBorder="1" applyAlignment="1">
      <alignment horizontal="center" vertical="center" textRotation="255"/>
    </xf>
    <xf numFmtId="0" fontId="6" fillId="0" borderId="10" xfId="4" applyFont="1" applyBorder="1" applyAlignment="1">
      <alignment horizontal="center" vertical="center"/>
    </xf>
    <xf numFmtId="0" fontId="6" fillId="0" borderId="57" xfId="4" applyFont="1" applyBorder="1" applyAlignment="1">
      <alignment horizontal="center" vertical="center"/>
    </xf>
    <xf numFmtId="0" fontId="2" fillId="0" borderId="0" xfId="4" applyAlignment="1" applyProtection="1">
      <alignment horizontal="center" vertical="center" wrapText="1"/>
      <protection locked="0"/>
    </xf>
    <xf numFmtId="177" fontId="10" fillId="0" borderId="25" xfId="4" applyNumberFormat="1" applyFont="1" applyBorder="1" applyAlignment="1"/>
    <xf numFmtId="177" fontId="10" fillId="0" borderId="19" xfId="4" applyNumberFormat="1" applyFont="1" applyBorder="1" applyAlignment="1"/>
    <xf numFmtId="0" fontId="1" fillId="3" borderId="75" xfId="4" applyFont="1" applyFill="1" applyBorder="1" applyAlignment="1">
      <alignment horizontal="center" vertical="center"/>
    </xf>
    <xf numFmtId="0" fontId="1" fillId="3" borderId="19" xfId="4" applyFont="1" applyFill="1" applyBorder="1" applyAlignment="1">
      <alignment horizontal="center" vertical="center"/>
    </xf>
    <xf numFmtId="0" fontId="1" fillId="3" borderId="22" xfId="4" applyFont="1" applyFill="1" applyBorder="1" applyAlignment="1">
      <alignment horizontal="center" vertical="center"/>
    </xf>
    <xf numFmtId="0" fontId="12" fillId="0" borderId="0" xfId="10" applyFont="1" applyAlignment="1" applyProtection="1">
      <protection locked="0"/>
    </xf>
    <xf numFmtId="0" fontId="12" fillId="0" borderId="7" xfId="10" applyFont="1" applyBorder="1" applyAlignment="1" applyProtection="1">
      <protection locked="0"/>
    </xf>
    <xf numFmtId="0" fontId="12" fillId="0" borderId="1" xfId="10" applyFont="1" applyBorder="1" applyAlignment="1" applyProtection="1">
      <protection locked="0"/>
    </xf>
    <xf numFmtId="0" fontId="8" fillId="0" borderId="6" xfId="4" applyFont="1" applyBorder="1" applyAlignment="1">
      <alignment horizontal="center" vertical="center"/>
    </xf>
    <xf numFmtId="0" fontId="8" fillId="0" borderId="29" xfId="4" applyFont="1" applyBorder="1" applyAlignment="1">
      <alignment horizontal="center" vertical="center"/>
    </xf>
    <xf numFmtId="0" fontId="26" fillId="0" borderId="64" xfId="4" applyFont="1" applyBorder="1" applyAlignment="1">
      <alignment horizontal="center" vertical="center"/>
    </xf>
    <xf numFmtId="0" fontId="26" fillId="0" borderId="3" xfId="4" applyFont="1" applyBorder="1" applyAlignment="1">
      <alignment horizontal="center" vertical="center"/>
    </xf>
    <xf numFmtId="0" fontId="26" fillId="0" borderId="53" xfId="4" applyFont="1" applyBorder="1" applyAlignment="1">
      <alignment horizontal="center" vertical="center"/>
    </xf>
    <xf numFmtId="0" fontId="26" fillId="0" borderId="16" xfId="4" applyFont="1" applyBorder="1" applyAlignment="1">
      <alignment horizontal="center" vertical="center"/>
    </xf>
    <xf numFmtId="0" fontId="26" fillId="0" borderId="2" xfId="4" applyFont="1" applyBorder="1" applyAlignment="1">
      <alignment horizontal="center" vertical="center"/>
    </xf>
    <xf numFmtId="0" fontId="26" fillId="0" borderId="15" xfId="4" applyFont="1" applyBorder="1" applyAlignment="1">
      <alignment horizontal="center" vertical="center"/>
    </xf>
    <xf numFmtId="3" fontId="10" fillId="0" borderId="42" xfId="4" applyNumberFormat="1" applyFont="1" applyBorder="1" applyAlignment="1" applyProtection="1">
      <protection locked="0"/>
    </xf>
    <xf numFmtId="3" fontId="10" fillId="0" borderId="3" xfId="4" applyNumberFormat="1" applyFont="1" applyBorder="1" applyAlignment="1" applyProtection="1">
      <protection locked="0"/>
    </xf>
    <xf numFmtId="0" fontId="10" fillId="0" borderId="61" xfId="4" applyFont="1" applyBorder="1" applyAlignment="1">
      <alignment horizontal="right" vertical="center"/>
    </xf>
    <xf numFmtId="0" fontId="10" fillId="0" borderId="32" xfId="4" applyFont="1" applyBorder="1" applyAlignment="1">
      <alignment horizontal="right" vertical="center"/>
    </xf>
    <xf numFmtId="0" fontId="8" fillId="0" borderId="64" xfId="4" applyFont="1" applyBorder="1" applyAlignment="1" applyProtection="1">
      <alignment horizontal="center" vertical="center"/>
      <protection locked="0"/>
    </xf>
    <xf numFmtId="0" fontId="8" fillId="0" borderId="3" xfId="4" applyFont="1" applyBorder="1" applyAlignment="1" applyProtection="1">
      <alignment horizontal="center" vertical="center"/>
      <protection locked="0"/>
    </xf>
    <xf numFmtId="0" fontId="8" fillId="0" borderId="39" xfId="4" applyFont="1" applyBorder="1" applyAlignment="1" applyProtection="1">
      <alignment horizontal="center" vertical="center"/>
      <protection locked="0"/>
    </xf>
    <xf numFmtId="0" fontId="8" fillId="0" borderId="9" xfId="4" applyFont="1" applyBorder="1" applyAlignment="1" applyProtection="1">
      <alignment horizontal="center" vertical="center"/>
      <protection locked="0"/>
    </xf>
    <xf numFmtId="0" fontId="8" fillId="0" borderId="1" xfId="4" applyFont="1" applyBorder="1" applyAlignment="1" applyProtection="1">
      <alignment horizontal="center" vertical="center"/>
      <protection locked="0"/>
    </xf>
    <xf numFmtId="0" fontId="8" fillId="0" borderId="17" xfId="4" applyFont="1" applyBorder="1" applyAlignment="1" applyProtection="1">
      <alignment horizontal="center" vertical="center"/>
      <protection locked="0"/>
    </xf>
    <xf numFmtId="0" fontId="19" fillId="0" borderId="67" xfId="4" applyFont="1" applyBorder="1" applyAlignment="1" applyProtection="1">
      <alignment horizontal="center" vertical="center"/>
      <protection locked="0"/>
    </xf>
    <xf numFmtId="0" fontId="19" fillId="0" borderId="49" xfId="4" applyFont="1" applyBorder="1" applyAlignment="1" applyProtection="1">
      <alignment horizontal="center" vertical="center"/>
      <protection locked="0"/>
    </xf>
    <xf numFmtId="0" fontId="19" fillId="0" borderId="68" xfId="4" applyFont="1" applyBorder="1" applyAlignment="1" applyProtection="1">
      <alignment horizontal="center" vertical="center"/>
      <protection locked="0"/>
    </xf>
    <xf numFmtId="0" fontId="25" fillId="0" borderId="82" xfId="4" applyFont="1" applyBorder="1" applyAlignment="1" applyProtection="1">
      <alignment horizontal="center" vertical="center"/>
      <protection locked="0"/>
    </xf>
    <xf numFmtId="0" fontId="25" fillId="0" borderId="48" xfId="4" applyFont="1" applyBorder="1" applyAlignment="1" applyProtection="1">
      <alignment horizontal="center" vertical="center"/>
      <protection locked="0"/>
    </xf>
    <xf numFmtId="0" fontId="25" fillId="0" borderId="83" xfId="4" applyFont="1" applyBorder="1" applyAlignment="1" applyProtection="1">
      <alignment horizontal="center" vertical="center"/>
      <protection locked="0"/>
    </xf>
    <xf numFmtId="0" fontId="16" fillId="0" borderId="47" xfId="4" applyFont="1" applyBorder="1" applyAlignment="1" applyProtection="1">
      <protection locked="0"/>
    </xf>
    <xf numFmtId="0" fontId="1" fillId="0" borderId="1" xfId="10" applyFont="1" applyBorder="1" applyAlignment="1" applyProtection="1">
      <protection locked="0"/>
    </xf>
    <xf numFmtId="0" fontId="1" fillId="0" borderId="64" xfId="4" applyFont="1" applyBorder="1" applyAlignment="1">
      <alignment horizontal="center" vertical="center"/>
    </xf>
    <xf numFmtId="0" fontId="1" fillId="0" borderId="39" xfId="4" applyFont="1" applyBorder="1" applyAlignment="1">
      <alignment horizontal="center" vertical="center"/>
    </xf>
    <xf numFmtId="0" fontId="1" fillId="0" borderId="9" xfId="4" applyFont="1" applyBorder="1" applyAlignment="1">
      <alignment horizontal="center" vertical="center"/>
    </xf>
    <xf numFmtId="0" fontId="1" fillId="0" borderId="17" xfId="4" applyFont="1" applyBorder="1" applyAlignment="1">
      <alignment horizontal="center" vertical="center"/>
    </xf>
    <xf numFmtId="0" fontId="10" fillId="0" borderId="10" xfId="4" applyFont="1" applyBorder="1" applyAlignment="1" applyProtection="1">
      <alignment horizontal="center" vertical="center"/>
      <protection locked="0"/>
    </xf>
    <xf numFmtId="0" fontId="10" fillId="0" borderId="13" xfId="4" applyFont="1" applyBorder="1" applyAlignment="1" applyProtection="1">
      <alignment horizontal="center" vertical="center"/>
      <protection locked="0"/>
    </xf>
    <xf numFmtId="0" fontId="10" fillId="0" borderId="50" xfId="4" applyFont="1" applyBorder="1" applyAlignment="1" applyProtection="1">
      <alignment horizontal="center" vertical="center"/>
      <protection locked="0"/>
    </xf>
    <xf numFmtId="0" fontId="10" fillId="0" borderId="17" xfId="4" applyFont="1" applyBorder="1" applyAlignment="1" applyProtection="1">
      <alignment horizontal="center" vertical="center"/>
      <protection locked="0"/>
    </xf>
    <xf numFmtId="177" fontId="10" fillId="0" borderId="61" xfId="4" applyNumberFormat="1" applyFont="1" applyBorder="1" applyAlignment="1">
      <alignment horizontal="center" vertical="center"/>
    </xf>
    <xf numFmtId="177" fontId="10" fillId="0" borderId="33" xfId="4" applyNumberFormat="1" applyFont="1" applyBorder="1" applyAlignment="1">
      <alignment horizontal="center" vertical="center"/>
    </xf>
    <xf numFmtId="177" fontId="10" fillId="0" borderId="61" xfId="4" applyNumberFormat="1" applyFont="1" applyBorder="1" applyAlignment="1">
      <alignment horizontal="right" vertical="center"/>
    </xf>
    <xf numFmtId="177" fontId="10" fillId="0" borderId="32" xfId="4" applyNumberFormat="1" applyFont="1" applyBorder="1" applyAlignment="1">
      <alignment horizontal="right" vertical="center"/>
    </xf>
    <xf numFmtId="0" fontId="8" fillId="0" borderId="32" xfId="4" applyFont="1" applyBorder="1" applyAlignment="1">
      <alignment horizontal="center" vertical="center"/>
    </xf>
    <xf numFmtId="0" fontId="10" fillId="0" borderId="14" xfId="4" applyFont="1" applyBorder="1" applyAlignment="1" applyProtection="1">
      <alignment horizontal="center" vertical="center"/>
      <protection locked="0"/>
    </xf>
    <xf numFmtId="0" fontId="10" fillId="0" borderId="2" xfId="4" applyFont="1" applyBorder="1" applyAlignment="1" applyProtection="1">
      <alignment horizontal="center" vertical="center"/>
      <protection locked="0"/>
    </xf>
    <xf numFmtId="0" fontId="10" fillId="0" borderId="46" xfId="4" applyFont="1" applyBorder="1" applyAlignment="1" applyProtection="1">
      <alignment horizontal="center" vertical="center"/>
      <protection locked="0"/>
    </xf>
    <xf numFmtId="0" fontId="27" fillId="0" borderId="4" xfId="4" applyFont="1" applyBorder="1" applyAlignment="1" applyProtection="1">
      <alignment horizontal="center" vertical="center"/>
      <protection locked="0"/>
    </xf>
    <xf numFmtId="0" fontId="27" fillId="0" borderId="0" xfId="4" applyFont="1" applyAlignment="1" applyProtection="1">
      <alignment horizontal="center" vertical="center"/>
      <protection locked="0"/>
    </xf>
    <xf numFmtId="0" fontId="27" fillId="0" borderId="5" xfId="4" applyFont="1" applyBorder="1" applyAlignment="1" applyProtection="1">
      <alignment horizontal="center" vertical="center"/>
      <protection locked="0"/>
    </xf>
    <xf numFmtId="0" fontId="27" fillId="0" borderId="14" xfId="4" applyFont="1" applyBorder="1" applyAlignment="1" applyProtection="1">
      <alignment horizontal="center" vertical="center"/>
      <protection locked="0"/>
    </xf>
    <xf numFmtId="0" fontId="27" fillId="0" borderId="2" xfId="4" applyFont="1" applyBorder="1" applyAlignment="1" applyProtection="1">
      <alignment horizontal="center" vertical="center"/>
      <protection locked="0"/>
    </xf>
    <xf numFmtId="0" fontId="27" fillId="0" borderId="15" xfId="4" applyFont="1" applyBorder="1" applyAlignment="1" applyProtection="1">
      <alignment horizontal="center" vertical="center"/>
      <protection locked="0"/>
    </xf>
    <xf numFmtId="0" fontId="10" fillId="0" borderId="6" xfId="4" applyFont="1" applyBorder="1" applyAlignment="1">
      <alignment horizontal="center" vertical="center"/>
    </xf>
    <xf numFmtId="0" fontId="10" fillId="0" borderId="0" xfId="4" applyFont="1" applyAlignment="1">
      <alignment horizontal="center" vertical="center"/>
    </xf>
    <xf numFmtId="0" fontId="10" fillId="0" borderId="5" xfId="4" applyFont="1" applyBorder="1" applyAlignment="1">
      <alignment horizontal="center" vertical="center"/>
    </xf>
    <xf numFmtId="0" fontId="10" fillId="0" borderId="16" xfId="4" applyFont="1" applyBorder="1" applyAlignment="1">
      <alignment horizontal="center" vertical="center"/>
    </xf>
    <xf numFmtId="0" fontId="10" fillId="0" borderId="2" xfId="4" applyFont="1" applyBorder="1" applyAlignment="1">
      <alignment horizontal="center" vertical="center"/>
    </xf>
    <xf numFmtId="0" fontId="10" fillId="0" borderId="15" xfId="4" applyFont="1" applyBorder="1" applyAlignment="1">
      <alignment horizontal="center" vertical="center"/>
    </xf>
    <xf numFmtId="0" fontId="16" fillId="0" borderId="73" xfId="4" applyFont="1" applyBorder="1" applyAlignment="1">
      <alignment horizontal="center"/>
    </xf>
    <xf numFmtId="0" fontId="16" fillId="0" borderId="74" xfId="4" applyFont="1" applyBorder="1" applyAlignment="1">
      <alignment horizontal="center"/>
    </xf>
    <xf numFmtId="0" fontId="19" fillId="0" borderId="70" xfId="4" applyFont="1" applyBorder="1" applyAlignment="1" applyProtection="1">
      <alignment horizontal="center" vertical="center"/>
      <protection locked="0"/>
    </xf>
    <xf numFmtId="0" fontId="19" fillId="0" borderId="71" xfId="4" applyFont="1" applyBorder="1" applyAlignment="1" applyProtection="1">
      <alignment horizontal="center" vertical="center"/>
      <protection locked="0"/>
    </xf>
    <xf numFmtId="0" fontId="19" fillId="0" borderId="72" xfId="4" applyFont="1" applyBorder="1" applyAlignment="1" applyProtection="1">
      <alignment horizontal="center" vertical="center"/>
      <protection locked="0"/>
    </xf>
    <xf numFmtId="177" fontId="10" fillId="0" borderId="66" xfId="4" applyNumberFormat="1" applyFont="1" applyBorder="1" applyAlignment="1">
      <alignment horizontal="center" vertical="center"/>
    </xf>
    <xf numFmtId="177" fontId="10" fillId="0" borderId="35" xfId="4" applyNumberFormat="1" applyFont="1" applyBorder="1" applyAlignment="1">
      <alignment horizontal="center" vertical="center"/>
    </xf>
    <xf numFmtId="177" fontId="10" fillId="0" borderId="66" xfId="4" applyNumberFormat="1" applyFont="1" applyBorder="1" applyAlignment="1">
      <alignment horizontal="right" vertical="center"/>
    </xf>
    <xf numFmtId="177" fontId="10" fillId="0" borderId="34" xfId="4" applyNumberFormat="1" applyFont="1" applyBorder="1" applyAlignment="1">
      <alignment horizontal="right" vertical="center"/>
    </xf>
    <xf numFmtId="0" fontId="1" fillId="0" borderId="6" xfId="4" applyFont="1" applyBorder="1" applyAlignment="1">
      <alignment horizontal="center" vertical="center"/>
    </xf>
    <xf numFmtId="0" fontId="1" fillId="0" borderId="29" xfId="4" applyFont="1" applyBorder="1" applyAlignment="1">
      <alignment horizontal="center" vertical="center"/>
    </xf>
    <xf numFmtId="0" fontId="27" fillId="0" borderId="42" xfId="4" applyFont="1" applyBorder="1" applyAlignment="1" applyProtection="1">
      <alignment horizontal="center" vertical="center"/>
      <protection locked="0"/>
    </xf>
    <xf numFmtId="0" fontId="27" fillId="0" borderId="3" xfId="4" applyFont="1" applyBorder="1" applyAlignment="1" applyProtection="1">
      <alignment horizontal="center" vertical="center"/>
      <protection locked="0"/>
    </xf>
    <xf numFmtId="0" fontId="27" fillId="0" borderId="53" xfId="4" applyFont="1" applyBorder="1" applyAlignment="1" applyProtection="1">
      <alignment horizontal="center" vertical="center"/>
      <protection locked="0"/>
    </xf>
    <xf numFmtId="0" fontId="27" fillId="0" borderId="7" xfId="4" applyFont="1" applyBorder="1" applyAlignment="1" applyProtection="1">
      <alignment horizontal="center" vertical="center"/>
      <protection locked="0"/>
    </xf>
    <xf numFmtId="0" fontId="27" fillId="0" borderId="1" xfId="4" applyFont="1" applyBorder="1" applyAlignment="1" applyProtection="1">
      <alignment horizontal="center" vertical="center"/>
      <protection locked="0"/>
    </xf>
    <xf numFmtId="0" fontId="27" fillId="0" borderId="8" xfId="4" applyFont="1" applyBorder="1" applyAlignment="1" applyProtection="1">
      <alignment horizontal="center" vertical="center"/>
      <protection locked="0"/>
    </xf>
    <xf numFmtId="0" fontId="6" fillId="0" borderId="13" xfId="4" applyFont="1" applyBorder="1" applyAlignment="1">
      <alignment horizontal="center" vertical="center" wrapText="1"/>
    </xf>
    <xf numFmtId="0" fontId="6" fillId="0" borderId="50" xfId="4" applyFont="1" applyBorder="1" applyAlignment="1">
      <alignment horizontal="center" vertical="center" wrapText="1"/>
    </xf>
    <xf numFmtId="0" fontId="6" fillId="0" borderId="57" xfId="4" applyFont="1" applyBorder="1" applyAlignment="1">
      <alignment horizontal="center" vertical="center" wrapText="1"/>
    </xf>
    <xf numFmtId="0" fontId="6" fillId="0" borderId="58" xfId="4" applyFont="1" applyBorder="1" applyAlignment="1">
      <alignment horizontal="center" vertical="center" wrapText="1"/>
    </xf>
    <xf numFmtId="0" fontId="6" fillId="0" borderId="59" xfId="4" applyFont="1" applyBorder="1" applyAlignment="1">
      <alignment horizontal="center" vertical="center" wrapText="1"/>
    </xf>
    <xf numFmtId="0" fontId="16" fillId="0" borderId="47" xfId="4" applyFont="1" applyBorder="1" applyAlignment="1" applyProtection="1">
      <alignment vertical="top"/>
      <protection locked="0"/>
    </xf>
    <xf numFmtId="0" fontId="1" fillId="0" borderId="1" xfId="10" applyFont="1" applyBorder="1" applyAlignment="1" applyProtection="1">
      <alignment vertical="top"/>
      <protection locked="0"/>
    </xf>
    <xf numFmtId="0" fontId="13" fillId="0" borderId="4" xfId="4" applyFont="1" applyBorder="1" applyAlignment="1" applyProtection="1">
      <alignment horizontal="center" vertical="center"/>
      <protection locked="0"/>
    </xf>
    <xf numFmtId="0" fontId="13" fillId="0" borderId="0" xfId="4" applyFont="1" applyAlignment="1" applyProtection="1">
      <alignment horizontal="center" vertical="center"/>
      <protection locked="0"/>
    </xf>
    <xf numFmtId="0" fontId="13" fillId="0" borderId="29" xfId="4" applyFont="1" applyBorder="1" applyAlignment="1" applyProtection="1">
      <alignment horizontal="center" vertical="center"/>
      <protection locked="0"/>
    </xf>
    <xf numFmtId="0" fontId="13" fillId="0" borderId="7" xfId="4" applyFont="1" applyBorder="1" applyAlignment="1" applyProtection="1">
      <alignment horizontal="center" vertical="center"/>
      <protection locked="0"/>
    </xf>
    <xf numFmtId="0" fontId="13" fillId="0" borderId="1" xfId="4" applyFont="1" applyBorder="1" applyAlignment="1" applyProtection="1">
      <alignment horizontal="center" vertical="center"/>
      <protection locked="0"/>
    </xf>
    <xf numFmtId="0" fontId="13" fillId="0" borderId="17" xfId="4" applyFont="1" applyBorder="1" applyAlignment="1" applyProtection="1">
      <alignment horizontal="center" vertical="center"/>
      <protection locked="0"/>
    </xf>
    <xf numFmtId="0" fontId="2" fillId="0" borderId="10" xfId="4" applyBorder="1" applyAlignment="1">
      <alignment horizontal="center" vertical="center" wrapText="1"/>
    </xf>
    <xf numFmtId="0" fontId="2" fillId="0" borderId="13" xfId="4" applyBorder="1" applyAlignment="1">
      <alignment horizontal="center" vertical="center"/>
    </xf>
    <xf numFmtId="0" fontId="2" fillId="0" borderId="50" xfId="4" applyBorder="1" applyAlignment="1">
      <alignment horizontal="center" vertical="center"/>
    </xf>
    <xf numFmtId="0" fontId="2" fillId="0" borderId="7" xfId="4" applyBorder="1" applyAlignment="1">
      <alignment horizontal="center" vertical="center"/>
    </xf>
    <xf numFmtId="0" fontId="2" fillId="0" borderId="17" xfId="4" applyBorder="1" applyAlignment="1">
      <alignment horizontal="center" vertical="center"/>
    </xf>
    <xf numFmtId="0" fontId="30" fillId="0" borderId="7" xfId="4" applyFont="1" applyBorder="1" applyAlignment="1">
      <alignment horizontal="center" vertical="center"/>
    </xf>
    <xf numFmtId="0" fontId="30" fillId="0" borderId="1" xfId="4" applyFont="1" applyBorder="1" applyAlignment="1">
      <alignment horizontal="center" vertical="center"/>
    </xf>
    <xf numFmtId="0" fontId="30" fillId="0" borderId="17" xfId="4" applyFont="1" applyBorder="1" applyAlignment="1">
      <alignment horizontal="center" vertical="center"/>
    </xf>
    <xf numFmtId="0" fontId="6" fillId="0" borderId="65" xfId="4" applyFont="1" applyBorder="1" applyAlignment="1">
      <alignment horizontal="center" vertical="center"/>
    </xf>
    <xf numFmtId="0" fontId="6" fillId="0" borderId="32" xfId="4" applyFont="1" applyBorder="1" applyAlignment="1">
      <alignment horizontal="center" vertical="center"/>
    </xf>
    <xf numFmtId="0" fontId="6" fillId="0" borderId="33" xfId="4" applyFont="1" applyBorder="1" applyAlignment="1">
      <alignment horizontal="center" vertical="center"/>
    </xf>
    <xf numFmtId="0" fontId="6" fillId="0" borderId="61" xfId="4" applyFont="1" applyBorder="1" applyAlignment="1">
      <alignment horizontal="center" vertical="center"/>
    </xf>
    <xf numFmtId="0" fontId="18" fillId="0" borderId="25" xfId="4" applyFont="1" applyBorder="1" applyAlignment="1" applyProtection="1">
      <alignment horizontal="center" vertical="center"/>
      <protection locked="0"/>
    </xf>
    <xf numFmtId="0" fontId="24" fillId="0" borderId="19" xfId="4" applyFont="1" applyBorder="1" applyAlignment="1" applyProtection="1">
      <alignment horizontal="center" vertical="center"/>
      <protection locked="0"/>
    </xf>
    <xf numFmtId="0" fontId="24" fillId="0" borderId="52" xfId="4" applyFont="1" applyBorder="1" applyAlignment="1" applyProtection="1">
      <alignment horizontal="center" vertical="center"/>
      <protection locked="0"/>
    </xf>
    <xf numFmtId="0" fontId="24" fillId="0" borderId="4" xfId="4" applyFont="1" applyBorder="1" applyAlignment="1" applyProtection="1">
      <alignment horizontal="center" vertical="center"/>
      <protection locked="0"/>
    </xf>
    <xf numFmtId="0" fontId="24" fillId="0" borderId="0" xfId="4" applyFont="1" applyAlignment="1" applyProtection="1">
      <alignment horizontal="center" vertical="center"/>
      <protection locked="0"/>
    </xf>
    <xf numFmtId="0" fontId="24" fillId="0" borderId="5" xfId="4" applyFont="1" applyBorder="1" applyAlignment="1" applyProtection="1">
      <alignment horizontal="center" vertical="center"/>
      <protection locked="0"/>
    </xf>
    <xf numFmtId="0" fontId="24" fillId="0" borderId="14" xfId="4" applyFont="1" applyBorder="1" applyAlignment="1" applyProtection="1">
      <alignment horizontal="center" vertical="center"/>
      <protection locked="0"/>
    </xf>
    <xf numFmtId="0" fontId="24" fillId="0" borderId="2" xfId="4" applyFont="1" applyBorder="1" applyAlignment="1" applyProtection="1">
      <alignment horizontal="center" vertical="center"/>
      <protection locked="0"/>
    </xf>
    <xf numFmtId="0" fontId="24" fillId="0" borderId="15" xfId="4" applyFont="1" applyBorder="1" applyAlignment="1" applyProtection="1">
      <alignment horizontal="center" vertical="center"/>
      <protection locked="0"/>
    </xf>
    <xf numFmtId="0" fontId="10" fillId="0" borderId="75" xfId="4" applyFont="1" applyBorder="1" applyAlignment="1">
      <alignment horizontal="center" vertical="center"/>
    </xf>
    <xf numFmtId="0" fontId="10" fillId="0" borderId="19" xfId="4" applyFont="1" applyBorder="1" applyAlignment="1">
      <alignment horizontal="center" vertical="center"/>
    </xf>
    <xf numFmtId="0" fontId="10" fillId="0" borderId="52" xfId="4" applyFont="1" applyBorder="1" applyAlignment="1">
      <alignment horizontal="center" vertical="center"/>
    </xf>
    <xf numFmtId="0" fontId="6" fillId="0" borderId="12" xfId="4" applyFont="1" applyBorder="1">
      <alignment vertical="center"/>
    </xf>
    <xf numFmtId="0" fontId="6" fillId="0" borderId="80" xfId="4" applyFont="1" applyBorder="1">
      <alignment vertical="center"/>
    </xf>
    <xf numFmtId="0" fontId="6" fillId="0" borderId="58" xfId="4" applyFont="1" applyBorder="1">
      <alignment vertical="center"/>
    </xf>
    <xf numFmtId="0" fontId="6" fillId="0" borderId="59" xfId="4" applyFont="1" applyBorder="1">
      <alignment vertical="center"/>
    </xf>
    <xf numFmtId="0" fontId="6" fillId="0" borderId="11" xfId="4" applyFont="1" applyBorder="1" applyAlignment="1">
      <alignment horizontal="center" vertical="center"/>
    </xf>
    <xf numFmtId="0" fontId="6" fillId="0" borderId="4" xfId="4" applyFont="1" applyBorder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6" fillId="0" borderId="5" xfId="4" applyFont="1" applyBorder="1" applyAlignment="1">
      <alignment horizontal="center" vertical="center"/>
    </xf>
    <xf numFmtId="0" fontId="6" fillId="0" borderId="81" xfId="4" applyFont="1" applyBorder="1" applyAlignment="1">
      <alignment horizontal="center" vertical="center"/>
    </xf>
    <xf numFmtId="0" fontId="20" fillId="0" borderId="71" xfId="4" applyFont="1" applyBorder="1" applyAlignment="1" applyProtection="1">
      <alignment horizontal="center" vertical="center"/>
      <protection locked="0"/>
    </xf>
    <xf numFmtId="0" fontId="20" fillId="0" borderId="72" xfId="4" applyFont="1" applyBorder="1" applyAlignment="1" applyProtection="1">
      <alignment horizontal="center" vertical="center"/>
      <protection locked="0"/>
    </xf>
    <xf numFmtId="0" fontId="2" fillId="0" borderId="10" xfId="4" applyBorder="1" applyAlignment="1">
      <alignment horizontal="center" vertical="center"/>
    </xf>
    <xf numFmtId="0" fontId="2" fillId="0" borderId="60" xfId="4" applyBorder="1" applyAlignment="1">
      <alignment horizontal="center" vertical="center"/>
    </xf>
    <xf numFmtId="0" fontId="21" fillId="0" borderId="60" xfId="10" applyFont="1" applyBorder="1" applyAlignment="1" applyProtection="1">
      <alignment horizontal="center" vertical="center" wrapText="1"/>
      <protection locked="0"/>
    </xf>
    <xf numFmtId="0" fontId="21" fillId="0" borderId="60" xfId="10" applyFont="1" applyBorder="1" applyAlignment="1" applyProtection="1">
      <alignment horizontal="center" vertical="center"/>
      <protection locked="0"/>
    </xf>
    <xf numFmtId="0" fontId="1" fillId="0" borderId="75" xfId="4" applyFont="1" applyBorder="1" applyAlignment="1">
      <alignment horizontal="center" vertical="center"/>
    </xf>
    <xf numFmtId="0" fontId="1" fillId="0" borderId="22" xfId="4" applyFont="1" applyBorder="1" applyAlignment="1">
      <alignment horizontal="center" vertical="center"/>
    </xf>
    <xf numFmtId="0" fontId="6" fillId="0" borderId="63" xfId="4" applyFont="1" applyBorder="1" applyAlignment="1">
      <alignment horizontal="center" vertical="center"/>
    </xf>
    <xf numFmtId="0" fontId="2" fillId="0" borderId="76" xfId="4" applyBorder="1" applyAlignment="1">
      <alignment horizontal="center" vertical="center" textRotation="255"/>
    </xf>
    <xf numFmtId="0" fontId="2" fillId="0" borderId="77" xfId="4" applyBorder="1" applyAlignment="1">
      <alignment horizontal="center" vertical="center" textRotation="255"/>
    </xf>
    <xf numFmtId="0" fontId="2" fillId="0" borderId="84" xfId="4" applyBorder="1" applyAlignment="1">
      <alignment horizontal="center" vertical="center" textRotation="255"/>
    </xf>
    <xf numFmtId="0" fontId="2" fillId="0" borderId="85" xfId="4" applyBorder="1" applyAlignment="1">
      <alignment horizontal="center" vertical="center" textRotation="255"/>
    </xf>
    <xf numFmtId="0" fontId="2" fillId="0" borderId="78" xfId="4" applyBorder="1" applyAlignment="1">
      <alignment horizontal="center" vertical="center" textRotation="255"/>
    </xf>
    <xf numFmtId="0" fontId="2" fillId="0" borderId="79" xfId="4" applyBorder="1" applyAlignment="1">
      <alignment horizontal="center" vertical="center" textRotation="255"/>
    </xf>
    <xf numFmtId="0" fontId="2" fillId="0" borderId="29" xfId="10" applyBorder="1" applyAlignment="1">
      <alignment horizontal="center" vertical="center"/>
    </xf>
    <xf numFmtId="0" fontId="2" fillId="0" borderId="2" xfId="10" applyBorder="1" applyAlignment="1">
      <alignment horizontal="center" vertical="center"/>
    </xf>
    <xf numFmtId="0" fontId="2" fillId="0" borderId="46" xfId="10" applyBorder="1" applyAlignment="1">
      <alignment horizontal="center" vertical="center"/>
    </xf>
    <xf numFmtId="0" fontId="2" fillId="0" borderId="4" xfId="4" applyBorder="1" applyAlignment="1">
      <alignment horizontal="center" vertical="center"/>
    </xf>
    <xf numFmtId="0" fontId="2" fillId="0" borderId="29" xfId="4" applyBorder="1" applyAlignment="1">
      <alignment horizontal="center" vertical="center"/>
    </xf>
    <xf numFmtId="0" fontId="2" fillId="0" borderId="57" xfId="4" applyBorder="1" applyAlignment="1">
      <alignment horizontal="center" vertical="center"/>
    </xf>
    <xf numFmtId="0" fontId="2" fillId="0" borderId="58" xfId="4" applyBorder="1" applyAlignment="1">
      <alignment horizontal="center" vertical="center"/>
    </xf>
    <xf numFmtId="0" fontId="2" fillId="0" borderId="59" xfId="4" applyBorder="1" applyAlignment="1">
      <alignment horizontal="center" vertical="center"/>
    </xf>
    <xf numFmtId="0" fontId="5" fillId="0" borderId="10" xfId="4" applyFont="1" applyBorder="1" applyAlignment="1">
      <alignment horizontal="center" vertical="center"/>
    </xf>
    <xf numFmtId="0" fontId="2" fillId="0" borderId="0" xfId="4" applyAlignment="1">
      <alignment horizontal="left" vertical="center" wrapText="1"/>
    </xf>
    <xf numFmtId="0" fontId="2" fillId="0" borderId="0" xfId="4" applyAlignment="1">
      <alignment horizontal="right" vertical="center"/>
    </xf>
    <xf numFmtId="0" fontId="12" fillId="0" borderId="19" xfId="10" applyFont="1" applyBorder="1" applyAlignment="1" applyProtection="1">
      <protection locked="0"/>
    </xf>
    <xf numFmtId="0" fontId="19" fillId="0" borderId="67" xfId="4" applyFont="1" applyBorder="1" applyAlignment="1">
      <alignment horizontal="center" vertical="center"/>
    </xf>
    <xf numFmtId="0" fontId="19" fillId="0" borderId="49" xfId="4" applyFont="1" applyBorder="1" applyAlignment="1">
      <alignment horizontal="center" vertical="center"/>
    </xf>
    <xf numFmtId="0" fontId="19" fillId="0" borderId="68" xfId="4" applyFont="1" applyBorder="1" applyAlignment="1">
      <alignment horizontal="center" vertical="center"/>
    </xf>
    <xf numFmtId="0" fontId="25" fillId="0" borderId="82" xfId="4" applyFont="1" applyBorder="1" applyAlignment="1">
      <alignment horizontal="center" vertical="center"/>
    </xf>
    <xf numFmtId="0" fontId="25" fillId="0" borderId="48" xfId="4" applyFont="1" applyBorder="1" applyAlignment="1">
      <alignment horizontal="center" vertical="center"/>
    </xf>
    <xf numFmtId="0" fontId="25" fillId="0" borderId="83" xfId="4" applyFont="1" applyBorder="1" applyAlignment="1">
      <alignment horizontal="center" vertical="center"/>
    </xf>
    <xf numFmtId="0" fontId="10" fillId="0" borderId="13" xfId="4" applyFont="1" applyBorder="1" applyAlignment="1">
      <alignment horizontal="center" vertical="center"/>
    </xf>
    <xf numFmtId="0" fontId="10" fillId="0" borderId="1" xfId="4" applyFont="1" applyBorder="1" applyAlignment="1">
      <alignment horizontal="center" vertical="center"/>
    </xf>
    <xf numFmtId="3" fontId="10" fillId="0" borderId="61" xfId="4" applyNumberFormat="1" applyFont="1" applyBorder="1" applyAlignment="1"/>
    <xf numFmtId="3" fontId="10" fillId="0" borderId="32" xfId="4" applyNumberFormat="1" applyFont="1" applyBorder="1" applyAlignment="1"/>
    <xf numFmtId="3" fontId="10" fillId="0" borderId="4" xfId="4" applyNumberFormat="1" applyFont="1" applyBorder="1" applyAlignment="1">
      <alignment horizontal="right"/>
    </xf>
    <xf numFmtId="3" fontId="10" fillId="0" borderId="0" xfId="4" applyNumberFormat="1" applyFont="1" applyAlignment="1">
      <alignment horizontal="right"/>
    </xf>
    <xf numFmtId="3" fontId="10" fillId="0" borderId="7" xfId="4" applyNumberFormat="1" applyFont="1" applyBorder="1" applyAlignment="1">
      <alignment horizontal="right"/>
    </xf>
    <xf numFmtId="3" fontId="10" fillId="0" borderId="1" xfId="4" applyNumberFormat="1" applyFont="1" applyBorder="1" applyAlignment="1">
      <alignment horizontal="right"/>
    </xf>
    <xf numFmtId="0" fontId="16" fillId="0" borderId="47" xfId="4" applyFont="1" applyBorder="1" applyAlignment="1"/>
    <xf numFmtId="0" fontId="1" fillId="0" borderId="1" xfId="10" applyFont="1" applyBorder="1" applyAlignment="1"/>
    <xf numFmtId="0" fontId="10" fillId="0" borderId="4" xfId="4" applyFont="1" applyBorder="1" applyAlignment="1">
      <alignment horizontal="center" vertical="center"/>
    </xf>
    <xf numFmtId="0" fontId="27" fillId="0" borderId="42" xfId="4" applyFont="1" applyBorder="1" applyAlignment="1">
      <alignment horizontal="center" vertical="center"/>
    </xf>
    <xf numFmtId="0" fontId="27" fillId="0" borderId="3" xfId="4" applyFont="1" applyBorder="1" applyAlignment="1">
      <alignment horizontal="center" vertical="center"/>
    </xf>
    <xf numFmtId="0" fontId="27" fillId="0" borderId="53" xfId="4" applyFont="1" applyBorder="1" applyAlignment="1">
      <alignment horizontal="center" vertical="center"/>
    </xf>
    <xf numFmtId="0" fontId="27" fillId="0" borderId="4" xfId="4" applyFont="1" applyBorder="1" applyAlignment="1">
      <alignment horizontal="center" vertical="center"/>
    </xf>
    <xf numFmtId="0" fontId="27" fillId="0" borderId="0" xfId="4" applyFont="1" applyAlignment="1">
      <alignment horizontal="center" vertical="center"/>
    </xf>
    <xf numFmtId="0" fontId="27" fillId="0" borderId="5" xfId="4" applyFont="1" applyBorder="1" applyAlignment="1">
      <alignment horizontal="center" vertical="center"/>
    </xf>
    <xf numFmtId="0" fontId="27" fillId="0" borderId="7" xfId="4" applyFont="1" applyBorder="1" applyAlignment="1">
      <alignment horizontal="center" vertical="center"/>
    </xf>
    <xf numFmtId="0" fontId="27" fillId="0" borderId="1" xfId="4" applyFont="1" applyBorder="1" applyAlignment="1">
      <alignment horizontal="center" vertical="center"/>
    </xf>
    <xf numFmtId="0" fontId="27" fillId="0" borderId="8" xfId="4" applyFont="1" applyBorder="1" applyAlignment="1">
      <alignment horizontal="center" vertical="center"/>
    </xf>
    <xf numFmtId="0" fontId="25" fillId="0" borderId="42" xfId="4" applyFont="1" applyBorder="1" applyAlignment="1">
      <alignment horizontal="center" vertical="center"/>
    </xf>
    <xf numFmtId="0" fontId="25" fillId="0" borderId="3" xfId="4" applyFont="1" applyBorder="1" applyAlignment="1">
      <alignment horizontal="center" vertical="center"/>
    </xf>
    <xf numFmtId="0" fontId="25" fillId="0" borderId="4" xfId="4" applyFont="1" applyBorder="1" applyAlignment="1">
      <alignment horizontal="center" vertical="center"/>
    </xf>
    <xf numFmtId="0" fontId="25" fillId="0" borderId="0" xfId="4" applyFont="1" applyAlignment="1">
      <alignment horizontal="center" vertical="center"/>
    </xf>
    <xf numFmtId="0" fontId="25" fillId="0" borderId="7" xfId="4" applyFont="1" applyBorder="1" applyAlignment="1">
      <alignment horizontal="center" vertical="center"/>
    </xf>
    <xf numFmtId="0" fontId="25" fillId="0" borderId="1" xfId="4" applyFont="1" applyBorder="1" applyAlignment="1">
      <alignment horizontal="center" vertical="center"/>
    </xf>
    <xf numFmtId="3" fontId="10" fillId="0" borderId="4" xfId="4" applyNumberFormat="1" applyFont="1" applyBorder="1" applyAlignment="1"/>
    <xf numFmtId="0" fontId="12" fillId="0" borderId="0" xfId="10" applyFont="1" applyAlignment="1"/>
    <xf numFmtId="0" fontId="12" fillId="0" borderId="7" xfId="10" applyFont="1" applyBorder="1" applyAlignment="1"/>
    <xf numFmtId="0" fontId="12" fillId="0" borderId="1" xfId="10" applyFont="1" applyBorder="1" applyAlignment="1"/>
    <xf numFmtId="3" fontId="10" fillId="0" borderId="42" xfId="4" applyNumberFormat="1" applyFont="1" applyBorder="1" applyAlignment="1"/>
    <xf numFmtId="3" fontId="10" fillId="0" borderId="3" xfId="4" applyNumberFormat="1" applyFont="1" applyBorder="1" applyAlignment="1"/>
    <xf numFmtId="3" fontId="10" fillId="0" borderId="7" xfId="4" applyNumberFormat="1" applyFont="1" applyBorder="1" applyAlignment="1"/>
    <xf numFmtId="3" fontId="10" fillId="0" borderId="1" xfId="4" applyNumberFormat="1" applyFont="1" applyBorder="1" applyAlignment="1"/>
    <xf numFmtId="0" fontId="8" fillId="0" borderId="64" xfId="4" applyFont="1" applyBorder="1" applyAlignment="1">
      <alignment horizontal="center" vertical="center"/>
    </xf>
    <xf numFmtId="0" fontId="8" fillId="0" borderId="3" xfId="4" applyFont="1" applyBorder="1" applyAlignment="1">
      <alignment horizontal="center" vertical="center"/>
    </xf>
    <xf numFmtId="0" fontId="8" fillId="0" borderId="39" xfId="4" applyFont="1" applyBorder="1" applyAlignment="1">
      <alignment horizontal="center" vertical="center"/>
    </xf>
    <xf numFmtId="0" fontId="10" fillId="0" borderId="14" xfId="4" applyFont="1" applyBorder="1" applyAlignment="1">
      <alignment horizontal="center" vertical="center"/>
    </xf>
    <xf numFmtId="0" fontId="10" fillId="0" borderId="46" xfId="4" applyFont="1" applyBorder="1" applyAlignment="1">
      <alignment horizontal="center" vertical="center"/>
    </xf>
    <xf numFmtId="3" fontId="10" fillId="0" borderId="10" xfId="4" applyNumberFormat="1" applyFont="1" applyBorder="1" applyAlignment="1">
      <alignment horizontal="right"/>
    </xf>
    <xf numFmtId="3" fontId="10" fillId="0" borderId="13" xfId="4" applyNumberFormat="1" applyFont="1" applyBorder="1" applyAlignment="1">
      <alignment horizontal="right"/>
    </xf>
    <xf numFmtId="0" fontId="19" fillId="0" borderId="70" xfId="4" applyFont="1" applyBorder="1" applyAlignment="1">
      <alignment horizontal="center" vertical="center"/>
    </xf>
    <xf numFmtId="0" fontId="19" fillId="0" borderId="71" xfId="4" applyFont="1" applyBorder="1" applyAlignment="1">
      <alignment horizontal="center" vertical="center"/>
    </xf>
    <xf numFmtId="0" fontId="19" fillId="0" borderId="72" xfId="4" applyFont="1" applyBorder="1" applyAlignment="1">
      <alignment horizontal="center" vertical="center"/>
    </xf>
    <xf numFmtId="0" fontId="27" fillId="0" borderId="14" xfId="4" applyFont="1" applyBorder="1" applyAlignment="1">
      <alignment horizontal="center" vertical="center"/>
    </xf>
    <xf numFmtId="0" fontId="27" fillId="0" borderId="2" xfId="4" applyFont="1" applyBorder="1" applyAlignment="1">
      <alignment horizontal="center" vertical="center"/>
    </xf>
    <xf numFmtId="0" fontId="27" fillId="0" borderId="15" xfId="4" applyFont="1" applyBorder="1" applyAlignment="1">
      <alignment horizontal="center" vertical="center"/>
    </xf>
    <xf numFmtId="3" fontId="10" fillId="0" borderId="0" xfId="4" applyNumberFormat="1" applyFont="1" applyAlignment="1"/>
    <xf numFmtId="0" fontId="18" fillId="0" borderId="4" xfId="4" applyFont="1" applyBorder="1" applyAlignment="1">
      <alignment horizontal="center" vertical="center"/>
    </xf>
    <xf numFmtId="0" fontId="18" fillId="0" borderId="0" xfId="4" applyFont="1" applyAlignment="1">
      <alignment horizontal="center" vertical="center"/>
    </xf>
    <xf numFmtId="0" fontId="18" fillId="0" borderId="5" xfId="4" applyFont="1" applyBorder="1" applyAlignment="1">
      <alignment horizontal="center" vertical="center"/>
    </xf>
    <xf numFmtId="0" fontId="18" fillId="0" borderId="14" xfId="4" applyFont="1" applyBorder="1" applyAlignment="1">
      <alignment horizontal="center" vertical="center"/>
    </xf>
    <xf numFmtId="0" fontId="18" fillId="0" borderId="2" xfId="4" applyFont="1" applyBorder="1" applyAlignment="1">
      <alignment horizontal="center" vertical="center"/>
    </xf>
    <xf numFmtId="0" fontId="18" fillId="0" borderId="15" xfId="4" applyFont="1" applyBorder="1" applyAlignment="1">
      <alignment horizontal="center" vertical="center"/>
    </xf>
    <xf numFmtId="0" fontId="16" fillId="0" borderId="47" xfId="4" applyFont="1" applyBorder="1" applyAlignment="1">
      <alignment vertical="top"/>
    </xf>
    <xf numFmtId="0" fontId="1" fillId="0" borderId="1" xfId="10" applyFont="1" applyBorder="1" applyAlignment="1">
      <alignment vertical="top"/>
    </xf>
    <xf numFmtId="0" fontId="18" fillId="0" borderId="25" xfId="4" applyFont="1" applyBorder="1" applyAlignment="1">
      <alignment horizontal="center" vertical="center"/>
    </xf>
    <xf numFmtId="0" fontId="24" fillId="0" borderId="19" xfId="4" applyFont="1" applyBorder="1" applyAlignment="1">
      <alignment horizontal="center" vertical="center"/>
    </xf>
    <xf numFmtId="0" fontId="24" fillId="0" borderId="52" xfId="4" applyFont="1" applyBorder="1" applyAlignment="1">
      <alignment horizontal="center" vertical="center"/>
    </xf>
    <xf numFmtId="0" fontId="24" fillId="0" borderId="4" xfId="4" applyFont="1" applyBorder="1" applyAlignment="1">
      <alignment horizontal="center" vertical="center"/>
    </xf>
    <xf numFmtId="0" fontId="24" fillId="0" borderId="0" xfId="4" applyFont="1" applyAlignment="1">
      <alignment horizontal="center" vertical="center"/>
    </xf>
    <xf numFmtId="0" fontId="24" fillId="0" borderId="5" xfId="4" applyFont="1" applyBorder="1" applyAlignment="1">
      <alignment horizontal="center" vertical="center"/>
    </xf>
    <xf numFmtId="0" fontId="24" fillId="0" borderId="14" xfId="4" applyFont="1" applyBorder="1" applyAlignment="1">
      <alignment horizontal="center" vertical="center"/>
    </xf>
    <xf numFmtId="0" fontId="24" fillId="0" borderId="2" xfId="4" applyFont="1" applyBorder="1" applyAlignment="1">
      <alignment horizontal="center" vertical="center"/>
    </xf>
    <xf numFmtId="0" fontId="24" fillId="0" borderId="15" xfId="4" applyFont="1" applyBorder="1" applyAlignment="1">
      <alignment horizontal="center" vertical="center"/>
    </xf>
    <xf numFmtId="0" fontId="34" fillId="0" borderId="25" xfId="4" applyFont="1" applyBorder="1" applyAlignment="1">
      <alignment horizontal="center" vertical="center"/>
    </xf>
    <xf numFmtId="0" fontId="34" fillId="0" borderId="19" xfId="4" applyFont="1" applyBorder="1" applyAlignment="1">
      <alignment horizontal="center" vertical="center"/>
    </xf>
    <xf numFmtId="0" fontId="34" fillId="0" borderId="22" xfId="4" applyFont="1" applyBorder="1" applyAlignment="1">
      <alignment horizontal="center" vertical="center"/>
    </xf>
    <xf numFmtId="0" fontId="34" fillId="0" borderId="4" xfId="4" applyFont="1" applyBorder="1" applyAlignment="1">
      <alignment horizontal="center" vertical="center"/>
    </xf>
    <xf numFmtId="0" fontId="34" fillId="0" borderId="0" xfId="4" applyFont="1" applyAlignment="1">
      <alignment horizontal="center" vertical="center"/>
    </xf>
    <xf numFmtId="0" fontId="34" fillId="0" borderId="29" xfId="4" applyFont="1" applyBorder="1" applyAlignment="1">
      <alignment horizontal="center" vertical="center"/>
    </xf>
    <xf numFmtId="0" fontId="34" fillId="0" borderId="7" xfId="4" applyFont="1" applyBorder="1" applyAlignment="1">
      <alignment horizontal="center" vertical="center"/>
    </xf>
    <xf numFmtId="0" fontId="34" fillId="0" borderId="1" xfId="4" applyFont="1" applyBorder="1" applyAlignment="1">
      <alignment horizontal="center" vertical="center"/>
    </xf>
    <xf numFmtId="0" fontId="34" fillId="0" borderId="17" xfId="4" applyFont="1" applyBorder="1" applyAlignment="1">
      <alignment horizontal="center" vertical="center"/>
    </xf>
    <xf numFmtId="3" fontId="10" fillId="0" borderId="25" xfId="4" applyNumberFormat="1" applyFont="1" applyBorder="1" applyAlignment="1"/>
    <xf numFmtId="0" fontId="12" fillId="0" borderId="19" xfId="10" applyFont="1" applyBorder="1" applyAlignment="1"/>
    <xf numFmtId="3" fontId="10" fillId="0" borderId="19" xfId="4" applyNumberFormat="1" applyFont="1" applyBorder="1" applyAlignment="1"/>
    <xf numFmtId="0" fontId="20" fillId="0" borderId="71" xfId="4" applyFont="1" applyBorder="1" applyAlignment="1">
      <alignment horizontal="center" vertical="center"/>
    </xf>
    <xf numFmtId="0" fontId="20" fillId="0" borderId="72" xfId="4" applyFont="1" applyBorder="1" applyAlignment="1">
      <alignment horizontal="center" vertical="center"/>
    </xf>
    <xf numFmtId="0" fontId="2" fillId="0" borderId="0" xfId="4" applyAlignment="1">
      <alignment horizontal="center" vertical="center" wrapText="1"/>
    </xf>
    <xf numFmtId="0" fontId="33" fillId="0" borderId="0" xfId="4" applyFont="1" applyAlignment="1">
      <alignment horizontal="center" vertical="center"/>
    </xf>
    <xf numFmtId="0" fontId="21" fillId="0" borderId="60" xfId="10" applyFont="1" applyBorder="1" applyAlignment="1">
      <alignment horizontal="center" vertical="center" wrapText="1"/>
    </xf>
    <xf numFmtId="0" fontId="21" fillId="0" borderId="60" xfId="10" applyFont="1" applyBorder="1" applyAlignment="1">
      <alignment horizontal="center" vertical="center"/>
    </xf>
    <xf numFmtId="0" fontId="13" fillId="0" borderId="4" xfId="4" applyFont="1" applyBorder="1" applyAlignment="1">
      <alignment horizontal="center" vertical="center"/>
    </xf>
    <xf numFmtId="0" fontId="13" fillId="0" borderId="0" xfId="4" applyFont="1" applyAlignment="1">
      <alignment horizontal="center" vertical="center"/>
    </xf>
    <xf numFmtId="0" fontId="13" fillId="0" borderId="29" xfId="4" applyFont="1" applyBorder="1" applyAlignment="1">
      <alignment horizontal="center" vertical="center"/>
    </xf>
    <xf numFmtId="0" fontId="13" fillId="0" borderId="7" xfId="4" applyFont="1" applyBorder="1" applyAlignment="1">
      <alignment horizontal="center" vertical="center"/>
    </xf>
    <xf numFmtId="0" fontId="13" fillId="0" borderId="1" xfId="4" applyFont="1" applyBorder="1" applyAlignment="1">
      <alignment horizontal="center" vertical="center"/>
    </xf>
    <xf numFmtId="0" fontId="13" fillId="0" borderId="17" xfId="4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2" borderId="12" xfId="0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0" fontId="0" fillId="2" borderId="50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2" borderId="29" xfId="0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46" xfId="0" applyFill="1" applyBorder="1" applyAlignment="1">
      <alignment horizontal="center" vertical="center" wrapText="1"/>
    </xf>
    <xf numFmtId="0" fontId="0" fillId="0" borderId="94" xfId="0" applyBorder="1" applyAlignment="1">
      <alignment horizontal="center" vertical="center"/>
    </xf>
    <xf numFmtId="0" fontId="0" fillId="0" borderId="95" xfId="0" applyBorder="1" applyAlignment="1">
      <alignment horizontal="center" vertical="center"/>
    </xf>
    <xf numFmtId="0" fontId="0" fillId="0" borderId="96" xfId="0" applyBorder="1" applyAlignment="1">
      <alignment horizontal="center" vertical="center"/>
    </xf>
    <xf numFmtId="0" fontId="0" fillId="0" borderId="89" xfId="0" applyBorder="1" applyAlignment="1">
      <alignment horizontal="center" vertical="center"/>
    </xf>
    <xf numFmtId="0" fontId="0" fillId="0" borderId="90" xfId="0" applyBorder="1" applyAlignment="1">
      <alignment horizontal="center" vertical="center"/>
    </xf>
    <xf numFmtId="0" fontId="0" fillId="0" borderId="91" xfId="0" applyBorder="1" applyAlignment="1">
      <alignment horizontal="center" vertical="center"/>
    </xf>
    <xf numFmtId="0" fontId="0" fillId="0" borderId="42" xfId="0" applyBorder="1" applyAlignment="1">
      <alignment horizontal="right" vertical="center"/>
    </xf>
    <xf numFmtId="0" fontId="0" fillId="0" borderId="53" xfId="0" applyBorder="1" applyAlignment="1">
      <alignment horizontal="right" vertical="center"/>
    </xf>
    <xf numFmtId="0" fontId="0" fillId="0" borderId="64" xfId="0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0" fillId="0" borderId="6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65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2" borderId="86" xfId="0" applyFill="1" applyBorder="1" applyAlignment="1">
      <alignment horizontal="center" vertical="center"/>
    </xf>
    <xf numFmtId="0" fontId="0" fillId="2" borderId="60" xfId="0" applyFill="1" applyBorder="1" applyAlignment="1">
      <alignment horizontal="center" vertical="center"/>
    </xf>
    <xf numFmtId="14" fontId="0" fillId="0" borderId="0" xfId="0" applyNumberFormat="1" applyAlignment="1">
      <alignment horizontal="left" vertical="center"/>
    </xf>
    <xf numFmtId="0" fontId="0" fillId="0" borderId="88" xfId="0" applyBorder="1" applyAlignment="1">
      <alignment horizontal="center" vertical="center"/>
    </xf>
    <xf numFmtId="0" fontId="0" fillId="0" borderId="87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</cellXfs>
  <cellStyles count="11">
    <cellStyle name="桁区切り" xfId="1" builtinId="6"/>
    <cellStyle name="桁区切り 2" xfId="2" xr:uid="{00000000-0005-0000-0000-000001000000}"/>
    <cellStyle name="桁区切り 2 2" xfId="3" xr:uid="{00000000-0005-0000-0000-000002000000}"/>
    <cellStyle name="標準" xfId="0" builtinId="0"/>
    <cellStyle name="標準 2" xfId="4" xr:uid="{00000000-0005-0000-0000-000004000000}"/>
    <cellStyle name="標準 2 2" xfId="5" xr:uid="{00000000-0005-0000-0000-000005000000}"/>
    <cellStyle name="標準 2_定時決定届　記入例" xfId="6" xr:uid="{00000000-0005-0000-0000-000006000000}"/>
    <cellStyle name="標準 3" xfId="7" xr:uid="{00000000-0005-0000-0000-000007000000}"/>
    <cellStyle name="標準 3 2" xfId="8" xr:uid="{00000000-0005-0000-0000-000008000000}"/>
    <cellStyle name="標準 4" xfId="9" xr:uid="{00000000-0005-0000-0000-000009000000}"/>
    <cellStyle name="標準_入力帳票レイアウト" xfId="10" xr:uid="{00000000-0005-0000-0000-00000A000000}"/>
  </cellStyles>
  <dxfs count="150">
    <dxf>
      <fill>
        <patternFill>
          <bgColor rgb="FFFF0000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1" tint="0.49998474074526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1" tint="0.49998474074526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33</xdr:col>
      <xdr:colOff>9525</xdr:colOff>
      <xdr:row>11</xdr:row>
      <xdr:rowOff>9525</xdr:rowOff>
    </xdr:from>
    <xdr:to>
      <xdr:col>47</xdr:col>
      <xdr:colOff>82551</xdr:colOff>
      <xdr:row>12</xdr:row>
      <xdr:rowOff>47624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1DD2A1DA-6A3C-848E-9C80-9F689CB05B07}"/>
            </a:ext>
          </a:extLst>
        </xdr:cNvPr>
        <xdr:cNvSpPr txBox="1"/>
      </xdr:nvSpPr>
      <xdr:spPr>
        <a:xfrm>
          <a:off x="4591050" y="1981200"/>
          <a:ext cx="2073276" cy="20954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36000" rIns="36000" bIns="36000" rtlCol="0" anchor="ctr" anchorCtr="0"/>
        <a:lstStyle/>
        <a:p>
          <a:pPr algn="dist"/>
          <a:r>
            <a:rPr kumimoji="1" lang="en-US" altLang="ja-JP" sz="800">
              <a:solidFill>
                <a:schemeClr val="tx1"/>
              </a:solidFill>
              <a:latin typeface="+mn-ea"/>
              <a:ea typeface="+mn-ea"/>
            </a:rPr>
            <a:t>【</a:t>
          </a:r>
          <a:r>
            <a:rPr kumimoji="1" lang="ja-JP" altLang="en-US" sz="800">
              <a:solidFill>
                <a:schemeClr val="tx1"/>
              </a:solidFill>
              <a:latin typeface="+mn-ea"/>
              <a:ea typeface="+mn-ea"/>
            </a:rPr>
            <a:t>元号</a:t>
          </a:r>
          <a:r>
            <a:rPr kumimoji="1" lang="en-US" altLang="ja-JP" sz="800">
              <a:solidFill>
                <a:schemeClr val="tx1"/>
              </a:solidFill>
              <a:latin typeface="+mn-ea"/>
              <a:ea typeface="+mn-ea"/>
            </a:rPr>
            <a:t>】</a:t>
          </a:r>
          <a:r>
            <a:rPr kumimoji="1" lang="ja-JP" altLang="en-US" sz="800">
              <a:solidFill>
                <a:schemeClr val="tx1"/>
              </a:solidFill>
              <a:latin typeface="+mn-ea"/>
              <a:ea typeface="+mn-ea"/>
            </a:rPr>
            <a:t>　３：昭和　 ４：平成　　</a:t>
          </a:r>
          <a:r>
            <a:rPr kumimoji="1" lang="en-US" altLang="ja-JP" sz="800">
              <a:solidFill>
                <a:schemeClr val="tx1"/>
              </a:solidFill>
              <a:latin typeface="+mn-ea"/>
              <a:ea typeface="+mn-ea"/>
            </a:rPr>
            <a:t>5:</a:t>
          </a:r>
          <a:r>
            <a:rPr kumimoji="1" lang="ja-JP" altLang="en-US" sz="800">
              <a:solidFill>
                <a:schemeClr val="tx1"/>
              </a:solidFill>
              <a:latin typeface="+mn-ea"/>
              <a:ea typeface="+mn-ea"/>
            </a:rPr>
            <a:t>令和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33</xdr:col>
      <xdr:colOff>9525</xdr:colOff>
      <xdr:row>11</xdr:row>
      <xdr:rowOff>9525</xdr:rowOff>
    </xdr:from>
    <xdr:to>
      <xdr:col>47</xdr:col>
      <xdr:colOff>82551</xdr:colOff>
      <xdr:row>12</xdr:row>
      <xdr:rowOff>47624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9029993D-66F8-4DC5-B6E8-85E160361D70}"/>
            </a:ext>
          </a:extLst>
        </xdr:cNvPr>
        <xdr:cNvSpPr txBox="1"/>
      </xdr:nvSpPr>
      <xdr:spPr>
        <a:xfrm>
          <a:off x="4591050" y="1981200"/>
          <a:ext cx="2073276" cy="20954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36000" rIns="36000" bIns="36000" rtlCol="0" anchor="ctr" anchorCtr="0"/>
        <a:lstStyle/>
        <a:p>
          <a:pPr algn="dist"/>
          <a:r>
            <a:rPr kumimoji="1" lang="en-US" altLang="ja-JP" sz="800">
              <a:solidFill>
                <a:schemeClr val="tx1"/>
              </a:solidFill>
              <a:latin typeface="+mn-ea"/>
              <a:ea typeface="+mn-ea"/>
            </a:rPr>
            <a:t>【</a:t>
          </a:r>
          <a:r>
            <a:rPr kumimoji="1" lang="ja-JP" altLang="en-US" sz="800">
              <a:solidFill>
                <a:schemeClr val="tx1"/>
              </a:solidFill>
              <a:latin typeface="+mn-ea"/>
              <a:ea typeface="+mn-ea"/>
            </a:rPr>
            <a:t>元号</a:t>
          </a:r>
          <a:r>
            <a:rPr kumimoji="1" lang="en-US" altLang="ja-JP" sz="800">
              <a:solidFill>
                <a:schemeClr val="tx1"/>
              </a:solidFill>
              <a:latin typeface="+mn-ea"/>
              <a:ea typeface="+mn-ea"/>
            </a:rPr>
            <a:t>】</a:t>
          </a:r>
          <a:r>
            <a:rPr kumimoji="1" lang="ja-JP" altLang="en-US" sz="800">
              <a:solidFill>
                <a:schemeClr val="tx1"/>
              </a:solidFill>
              <a:latin typeface="+mn-ea"/>
              <a:ea typeface="+mn-ea"/>
            </a:rPr>
            <a:t>　３：昭和　 ４：平成　　</a:t>
          </a:r>
          <a:r>
            <a:rPr kumimoji="1" lang="en-US" altLang="ja-JP" sz="800">
              <a:solidFill>
                <a:schemeClr val="tx1"/>
              </a:solidFill>
              <a:latin typeface="+mn-ea"/>
              <a:ea typeface="+mn-ea"/>
            </a:rPr>
            <a:t>5:</a:t>
          </a:r>
          <a:r>
            <a:rPr kumimoji="1" lang="ja-JP" altLang="en-US" sz="800">
              <a:solidFill>
                <a:schemeClr val="tx1"/>
              </a:solidFill>
              <a:latin typeface="+mn-ea"/>
              <a:ea typeface="+mn-ea"/>
            </a:rPr>
            <a:t>令和</a:t>
          </a:r>
        </a:p>
      </xdr:txBody>
    </xdr:sp>
    <xdr:clientData/>
  </xdr:twoCellAnchor>
  <xdr:twoCellAnchor>
    <xdr:from>
      <xdr:col>0</xdr:col>
      <xdr:colOff>38100</xdr:colOff>
      <xdr:row>0</xdr:row>
      <xdr:rowOff>66675</xdr:rowOff>
    </xdr:from>
    <xdr:to>
      <xdr:col>13</xdr:col>
      <xdr:colOff>57150</xdr:colOff>
      <xdr:row>3</xdr:row>
      <xdr:rowOff>114300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1420265-8A3F-478A-A34E-3A1398608C7F}"/>
            </a:ext>
          </a:extLst>
        </xdr:cNvPr>
        <xdr:cNvSpPr txBox="1"/>
      </xdr:nvSpPr>
      <xdr:spPr>
        <a:xfrm>
          <a:off x="38100" y="66675"/>
          <a:ext cx="1876425" cy="561975"/>
        </a:xfrm>
        <a:prstGeom prst="rect">
          <a:avLst/>
        </a:prstGeom>
        <a:noFill/>
        <a:ln w="57150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3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  </a:t>
          </a:r>
          <a:r>
            <a:rPr kumimoji="1" lang="ja-JP" altLang="en-US" sz="32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入力例</a:t>
          </a:r>
        </a:p>
      </xdr:txBody>
    </xdr:sp>
    <xdr:clientData/>
  </xdr:twoCellAnchor>
  <xdr:twoCellAnchor>
    <xdr:from>
      <xdr:col>0</xdr:col>
      <xdr:colOff>0</xdr:colOff>
      <xdr:row>5</xdr:row>
      <xdr:rowOff>95250</xdr:rowOff>
    </xdr:from>
    <xdr:to>
      <xdr:col>6</xdr:col>
      <xdr:colOff>85725</xdr:colOff>
      <xdr:row>9</xdr:row>
      <xdr:rowOff>142875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B382D12E-A7ED-4025-B3A6-C9C4FCF7AA45}"/>
            </a:ext>
          </a:extLst>
        </xdr:cNvPr>
        <xdr:cNvSpPr txBox="1"/>
      </xdr:nvSpPr>
      <xdr:spPr>
        <a:xfrm>
          <a:off x="0" y="1038225"/>
          <a:ext cx="942975" cy="7334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3200" b="1">
              <a:solidFill>
                <a:srgbClr val="0070C0"/>
              </a:solidFill>
            </a:rPr>
            <a:t>①</a:t>
          </a:r>
        </a:p>
      </xdr:txBody>
    </xdr:sp>
    <xdr:clientData/>
  </xdr:twoCellAnchor>
  <xdr:twoCellAnchor>
    <xdr:from>
      <xdr:col>0</xdr:col>
      <xdr:colOff>85726</xdr:colOff>
      <xdr:row>8</xdr:row>
      <xdr:rowOff>142875</xdr:rowOff>
    </xdr:from>
    <xdr:to>
      <xdr:col>32</xdr:col>
      <xdr:colOff>47626</xdr:colOff>
      <xdr:row>13</xdr:row>
      <xdr:rowOff>28575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C075A848-BDC9-4419-8626-B02CCA474B96}"/>
            </a:ext>
          </a:extLst>
        </xdr:cNvPr>
        <xdr:cNvSpPr/>
      </xdr:nvSpPr>
      <xdr:spPr>
        <a:xfrm>
          <a:off x="85726" y="1600200"/>
          <a:ext cx="4400550" cy="742950"/>
        </a:xfrm>
        <a:prstGeom prst="rect">
          <a:avLst/>
        </a:prstGeom>
        <a:noFill/>
        <a:ln w="571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46</xdr:col>
      <xdr:colOff>104775</xdr:colOff>
      <xdr:row>1</xdr:row>
      <xdr:rowOff>95250</xdr:rowOff>
    </xdr:from>
    <xdr:to>
      <xdr:col>74</xdr:col>
      <xdr:colOff>66675</xdr:colOff>
      <xdr:row>10</xdr:row>
      <xdr:rowOff>123825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1D052BC-C610-46EB-8CB0-014E1319E8A0}"/>
            </a:ext>
          </a:extLst>
        </xdr:cNvPr>
        <xdr:cNvSpPr/>
      </xdr:nvSpPr>
      <xdr:spPr>
        <a:xfrm>
          <a:off x="6543675" y="266700"/>
          <a:ext cx="3781425" cy="1657350"/>
        </a:xfrm>
        <a:prstGeom prst="rect">
          <a:avLst/>
        </a:prstGeom>
        <a:noFill/>
        <a:ln w="57150" cap="flat" cmpd="sng" algn="ctr">
          <a:solidFill>
            <a:srgbClr val="FF000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42</xdr:col>
      <xdr:colOff>104775</xdr:colOff>
      <xdr:row>0</xdr:row>
      <xdr:rowOff>0</xdr:rowOff>
    </xdr:from>
    <xdr:to>
      <xdr:col>49</xdr:col>
      <xdr:colOff>47625</xdr:colOff>
      <xdr:row>4</xdr:row>
      <xdr:rowOff>28575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E84FA477-9081-4831-9E6D-02909E5F7508}"/>
            </a:ext>
          </a:extLst>
        </xdr:cNvPr>
        <xdr:cNvSpPr txBox="1"/>
      </xdr:nvSpPr>
      <xdr:spPr>
        <a:xfrm>
          <a:off x="5972175" y="0"/>
          <a:ext cx="942975" cy="733425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3200" b="1" i="0" u="none" strike="noStrike" kern="0" cap="none" spc="0" normalizeH="0" baseline="0" noProof="0">
              <a:ln>
                <a:noFill/>
              </a:ln>
              <a:solidFill>
                <a:srgbClr val="0070C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①</a:t>
          </a:r>
        </a:p>
      </xdr:txBody>
    </xdr:sp>
    <xdr:clientData/>
  </xdr:twoCellAnchor>
  <xdr:twoCellAnchor>
    <xdr:from>
      <xdr:col>0</xdr:col>
      <xdr:colOff>66675</xdr:colOff>
      <xdr:row>17</xdr:row>
      <xdr:rowOff>0</xdr:rowOff>
    </xdr:from>
    <xdr:to>
      <xdr:col>74</xdr:col>
      <xdr:colOff>114300</xdr:colOff>
      <xdr:row>23</xdr:row>
      <xdr:rowOff>19050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E1DB78C8-C92D-45B4-B76F-E5E85DC26398}"/>
            </a:ext>
          </a:extLst>
        </xdr:cNvPr>
        <xdr:cNvSpPr/>
      </xdr:nvSpPr>
      <xdr:spPr>
        <a:xfrm>
          <a:off x="66675" y="3152775"/>
          <a:ext cx="10306050" cy="1028700"/>
        </a:xfrm>
        <a:prstGeom prst="rect">
          <a:avLst/>
        </a:prstGeom>
        <a:noFill/>
        <a:ln w="57150" cap="flat" cmpd="sng" algn="ctr">
          <a:solidFill>
            <a:srgbClr val="FF000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0</xdr:col>
      <xdr:colOff>66675</xdr:colOff>
      <xdr:row>23</xdr:row>
      <xdr:rowOff>47625</xdr:rowOff>
    </xdr:from>
    <xdr:to>
      <xdr:col>74</xdr:col>
      <xdr:colOff>114300</xdr:colOff>
      <xdr:row>29</xdr:row>
      <xdr:rowOff>66675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A5F38836-A823-4FE7-B14E-765D1D93667D}"/>
            </a:ext>
          </a:extLst>
        </xdr:cNvPr>
        <xdr:cNvSpPr/>
      </xdr:nvSpPr>
      <xdr:spPr>
        <a:xfrm>
          <a:off x="66675" y="4210050"/>
          <a:ext cx="10306050" cy="1028700"/>
        </a:xfrm>
        <a:prstGeom prst="rect">
          <a:avLst/>
        </a:prstGeom>
        <a:noFill/>
        <a:ln w="57150" cap="flat" cmpd="sng" algn="ctr">
          <a:solidFill>
            <a:srgbClr val="FF000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0</xdr:col>
      <xdr:colOff>0</xdr:colOff>
      <xdr:row>14</xdr:row>
      <xdr:rowOff>104775</xdr:rowOff>
    </xdr:from>
    <xdr:to>
      <xdr:col>6</xdr:col>
      <xdr:colOff>85725</xdr:colOff>
      <xdr:row>18</xdr:row>
      <xdr:rowOff>85725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37B73792-F2BF-4F2E-9772-11A8B0F323BF}"/>
            </a:ext>
          </a:extLst>
        </xdr:cNvPr>
        <xdr:cNvSpPr txBox="1"/>
      </xdr:nvSpPr>
      <xdr:spPr>
        <a:xfrm>
          <a:off x="0" y="2628900"/>
          <a:ext cx="942975" cy="733425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3200" b="1" i="0" u="none" strike="noStrike" kern="0" cap="none" spc="0" normalizeH="0" baseline="0" noProof="0">
              <a:ln>
                <a:noFill/>
              </a:ln>
              <a:solidFill>
                <a:srgbClr val="0070C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②</a:t>
          </a:r>
        </a:p>
      </xdr:txBody>
    </xdr:sp>
    <xdr:clientData/>
  </xdr:twoCellAnchor>
  <xdr:twoCellAnchor>
    <xdr:from>
      <xdr:col>3</xdr:col>
      <xdr:colOff>9525</xdr:colOff>
      <xdr:row>16</xdr:row>
      <xdr:rowOff>114300</xdr:rowOff>
    </xdr:from>
    <xdr:to>
      <xdr:col>9</xdr:col>
      <xdr:colOff>95250</xdr:colOff>
      <xdr:row>21</xdr:row>
      <xdr:rowOff>123825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BC6E5CC8-1E6B-4CBC-ADDB-9F4DCDAACD26}"/>
            </a:ext>
          </a:extLst>
        </xdr:cNvPr>
        <xdr:cNvSpPr txBox="1"/>
      </xdr:nvSpPr>
      <xdr:spPr>
        <a:xfrm>
          <a:off x="438150" y="3057525"/>
          <a:ext cx="942975" cy="733425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3200" b="1" i="0" u="none" strike="noStrike" kern="0" cap="none" spc="0" normalizeH="0" baseline="0" noProof="0">
              <a:ln>
                <a:noFill/>
              </a:ln>
              <a:solidFill>
                <a:srgbClr val="0070C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③</a:t>
          </a:r>
        </a:p>
      </xdr:txBody>
    </xdr:sp>
    <xdr:clientData/>
  </xdr:twoCellAnchor>
  <xdr:twoCellAnchor>
    <xdr:from>
      <xdr:col>3</xdr:col>
      <xdr:colOff>19050</xdr:colOff>
      <xdr:row>22</xdr:row>
      <xdr:rowOff>171450</xdr:rowOff>
    </xdr:from>
    <xdr:to>
      <xdr:col>9</xdr:col>
      <xdr:colOff>104775</xdr:colOff>
      <xdr:row>27</xdr:row>
      <xdr:rowOff>142875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83C81E5E-7660-4CC3-9D83-C8D7A8DCFF58}"/>
            </a:ext>
          </a:extLst>
        </xdr:cNvPr>
        <xdr:cNvSpPr txBox="1"/>
      </xdr:nvSpPr>
      <xdr:spPr>
        <a:xfrm>
          <a:off x="447675" y="4086225"/>
          <a:ext cx="942975" cy="733425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3200" b="1" i="0" u="none" strike="noStrike" kern="0" cap="none" spc="0" normalizeH="0" baseline="0" noProof="0">
              <a:ln>
                <a:noFill/>
              </a:ln>
              <a:solidFill>
                <a:srgbClr val="0070C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③</a:t>
          </a:r>
        </a:p>
      </xdr:txBody>
    </xdr:sp>
    <xdr:clientData/>
  </xdr:twoCellAnchor>
  <xdr:twoCellAnchor>
    <xdr:from>
      <xdr:col>35</xdr:col>
      <xdr:colOff>47625</xdr:colOff>
      <xdr:row>22</xdr:row>
      <xdr:rowOff>228600</xdr:rowOff>
    </xdr:from>
    <xdr:to>
      <xdr:col>41</xdr:col>
      <xdr:colOff>133350</xdr:colOff>
      <xdr:row>27</xdr:row>
      <xdr:rowOff>200025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564E2F5-7439-4E08-A060-265A52E1FBC9}"/>
            </a:ext>
          </a:extLst>
        </xdr:cNvPr>
        <xdr:cNvSpPr txBox="1"/>
      </xdr:nvSpPr>
      <xdr:spPr>
        <a:xfrm>
          <a:off x="4914900" y="4143375"/>
          <a:ext cx="942975" cy="733425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000" b="1" i="0" u="none" strike="noStrike" kern="0" cap="none" spc="0" normalizeH="0" baseline="0" noProof="0">
              <a:ln>
                <a:noFill/>
              </a:ln>
              <a:solidFill>
                <a:srgbClr val="0070C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④</a:t>
          </a:r>
        </a:p>
      </xdr:txBody>
    </xdr:sp>
    <xdr:clientData/>
  </xdr:twoCellAnchor>
  <xdr:twoCellAnchor>
    <xdr:from>
      <xdr:col>17</xdr:col>
      <xdr:colOff>38100</xdr:colOff>
      <xdr:row>16</xdr:row>
      <xdr:rowOff>142875</xdr:rowOff>
    </xdr:from>
    <xdr:to>
      <xdr:col>23</xdr:col>
      <xdr:colOff>123825</xdr:colOff>
      <xdr:row>21</xdr:row>
      <xdr:rowOff>152400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C36A2844-900D-4430-8FF7-B57128E928CE}"/>
            </a:ext>
          </a:extLst>
        </xdr:cNvPr>
        <xdr:cNvSpPr txBox="1"/>
      </xdr:nvSpPr>
      <xdr:spPr>
        <a:xfrm>
          <a:off x="2466975" y="3086100"/>
          <a:ext cx="942975" cy="733425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000" b="1" i="0" u="none" strike="noStrike" kern="0" cap="none" spc="0" normalizeH="0" baseline="0" noProof="0">
              <a:ln>
                <a:noFill/>
              </a:ln>
              <a:solidFill>
                <a:srgbClr val="0070C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④</a:t>
          </a:r>
        </a:p>
      </xdr:txBody>
    </xdr:sp>
    <xdr:clientData/>
  </xdr:twoCellAnchor>
  <xdr:twoCellAnchor>
    <xdr:from>
      <xdr:col>9</xdr:col>
      <xdr:colOff>66675</xdr:colOff>
      <xdr:row>30</xdr:row>
      <xdr:rowOff>38101</xdr:rowOff>
    </xdr:from>
    <xdr:to>
      <xdr:col>65</xdr:col>
      <xdr:colOff>57149</xdr:colOff>
      <xdr:row>45</xdr:row>
      <xdr:rowOff>200026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20257DD6-D886-44AC-8366-69F1A25DE7AB}"/>
            </a:ext>
          </a:extLst>
        </xdr:cNvPr>
        <xdr:cNvSpPr txBox="1"/>
      </xdr:nvSpPr>
      <xdr:spPr>
        <a:xfrm>
          <a:off x="1352550" y="5334001"/>
          <a:ext cx="7810499" cy="2571750"/>
        </a:xfrm>
        <a:prstGeom prst="rect">
          <a:avLst/>
        </a:prstGeom>
        <a:solidFill>
          <a:sysClr val="window" lastClr="FFFFFF"/>
        </a:solidFill>
        <a:ln w="76200" cmpd="sng">
          <a:solidFill>
            <a:srgbClr val="00B0F0"/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・</a:t>
          </a: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赤色</a:t>
          </a: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のセル　→　入力必須項目</a:t>
          </a:r>
          <a:endParaRPr kumimoji="1" lang="en-US" altLang="ja-JP" sz="1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・</a:t>
          </a: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FFC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黄色</a:t>
          </a: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のセル　→　必要に応じて入力</a:t>
          </a:r>
          <a:endParaRPr kumimoji="1" lang="en-US" altLang="ja-JP" sz="1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0070C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①</a:t>
          </a: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所属所番号、企業コード、所属所名、ページ番号、日付、所属所長名を</a:t>
          </a:r>
          <a:endParaRPr kumimoji="1" lang="en-US" altLang="ja-JP" sz="1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　 入力してください。</a:t>
          </a:r>
          <a:endParaRPr kumimoji="1" lang="en-US" altLang="ja-JP" sz="1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0070C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②</a:t>
          </a: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該当者の証番号を入力してください。</a:t>
          </a:r>
          <a:endParaRPr kumimoji="1" lang="en-US" altLang="ja-JP" sz="1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0070C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③</a:t>
          </a: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表示される赤色のセルを入力してください。</a:t>
          </a:r>
          <a:endParaRPr kumimoji="1" lang="en-US" altLang="ja-JP" sz="1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0070C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④</a:t>
          </a: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黄色のセルは該当する場合に入力してください。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W52"/>
  <sheetViews>
    <sheetView showGridLines="0" tabSelected="1" zoomScaleNormal="100" workbookViewId="0"/>
  </sheetViews>
  <sheetFormatPr defaultColWidth="1.625" defaultRowHeight="13.5" x14ac:dyDescent="0.15"/>
  <cols>
    <col min="1" max="29" width="1.875" style="35" customWidth="1"/>
    <col min="30" max="31" width="1" style="35" customWidth="1"/>
    <col min="32" max="61" width="1.875" style="35" customWidth="1"/>
    <col min="62" max="62" width="2.5" style="35" customWidth="1"/>
    <col min="63" max="63" width="0.625" style="35" customWidth="1"/>
    <col min="64" max="71" width="1.875" style="35" customWidth="1"/>
    <col min="72" max="73" width="1" style="35" customWidth="1"/>
    <col min="74" max="76" width="1.875" style="35" customWidth="1"/>
    <col min="77" max="16384" width="1.625" style="35"/>
  </cols>
  <sheetData>
    <row r="1" spans="1:75" ht="13.5" customHeight="1" x14ac:dyDescent="0.2">
      <c r="C1" s="140"/>
      <c r="E1" s="140"/>
      <c r="F1" s="141"/>
      <c r="G1" s="140"/>
      <c r="H1" s="140"/>
      <c r="I1" s="140"/>
      <c r="J1" s="140"/>
      <c r="K1" s="140"/>
      <c r="L1" s="140"/>
      <c r="M1" s="140"/>
      <c r="N1" s="140"/>
      <c r="O1" s="140"/>
      <c r="P1" s="140"/>
      <c r="Q1" s="140"/>
      <c r="AX1" s="36"/>
      <c r="AY1" s="36"/>
    </row>
    <row r="2" spans="1:75" ht="13.5" customHeight="1" x14ac:dyDescent="0.2"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178"/>
      <c r="R2" s="178"/>
      <c r="S2" s="178"/>
      <c r="T2" s="178"/>
      <c r="U2" s="178"/>
      <c r="V2" s="179"/>
      <c r="AU2" s="38"/>
      <c r="AV2" s="38"/>
      <c r="AX2" s="36"/>
      <c r="AY2" s="36"/>
      <c r="AZ2" s="36"/>
      <c r="BA2" s="38"/>
      <c r="BB2" s="38"/>
      <c r="BC2" s="38"/>
    </row>
    <row r="3" spans="1:75" ht="13.5" customHeight="1" x14ac:dyDescent="0.2"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8"/>
      <c r="Q3" s="178"/>
      <c r="R3" s="178"/>
      <c r="S3" s="178"/>
      <c r="T3" s="178"/>
      <c r="U3" s="178"/>
      <c r="V3" s="179"/>
      <c r="X3" s="181" t="s">
        <v>58</v>
      </c>
      <c r="Y3" s="181"/>
      <c r="Z3" s="181"/>
      <c r="AA3" s="181"/>
      <c r="AB3" s="181"/>
      <c r="AC3" s="181"/>
      <c r="AD3" s="181"/>
      <c r="AE3" s="181"/>
      <c r="AF3" s="181"/>
      <c r="AG3" s="181"/>
      <c r="AH3" s="181"/>
      <c r="AI3" s="181"/>
      <c r="AJ3" s="181"/>
      <c r="AK3" s="181"/>
      <c r="AL3" s="181"/>
      <c r="AM3" s="181"/>
      <c r="AN3" s="181"/>
      <c r="AO3" s="181"/>
      <c r="AP3" s="181"/>
      <c r="AQ3" s="181"/>
      <c r="AR3" s="181"/>
      <c r="AS3" s="181"/>
      <c r="AT3" s="181"/>
      <c r="AU3" s="181"/>
      <c r="AV3" s="38"/>
      <c r="AX3" s="39"/>
      <c r="AY3" s="36"/>
      <c r="AZ3" s="36"/>
      <c r="BA3" s="38"/>
      <c r="BB3" s="38"/>
      <c r="BC3" s="38"/>
      <c r="BR3" s="35" t="s">
        <v>0</v>
      </c>
      <c r="BT3" s="301"/>
      <c r="BU3" s="301"/>
      <c r="BV3" s="301"/>
    </row>
    <row r="4" spans="1:75" ht="15" customHeight="1" x14ac:dyDescent="0.2">
      <c r="B4" s="142"/>
      <c r="F4" s="178"/>
      <c r="G4" s="178"/>
      <c r="H4" s="178"/>
      <c r="I4" s="178"/>
      <c r="J4" s="178"/>
      <c r="K4" s="178"/>
      <c r="L4" s="178"/>
      <c r="M4" s="178"/>
      <c r="N4" s="178"/>
      <c r="O4" s="178"/>
      <c r="P4" s="178"/>
      <c r="Q4" s="178"/>
      <c r="R4" s="178"/>
      <c r="S4" s="178"/>
      <c r="T4" s="178"/>
      <c r="U4" s="178"/>
      <c r="V4" s="179"/>
      <c r="W4" s="40"/>
      <c r="X4" s="181"/>
      <c r="Y4" s="181"/>
      <c r="Z4" s="181"/>
      <c r="AA4" s="181"/>
      <c r="AB4" s="181"/>
      <c r="AC4" s="181"/>
      <c r="AD4" s="181"/>
      <c r="AE4" s="181"/>
      <c r="AF4" s="181"/>
      <c r="AG4" s="181"/>
      <c r="AH4" s="181"/>
      <c r="AI4" s="181"/>
      <c r="AJ4" s="181"/>
      <c r="AK4" s="181"/>
      <c r="AL4" s="181"/>
      <c r="AM4" s="181"/>
      <c r="AN4" s="181"/>
      <c r="AO4" s="181"/>
      <c r="AP4" s="181"/>
      <c r="AQ4" s="181"/>
      <c r="AR4" s="181"/>
      <c r="AS4" s="181"/>
      <c r="AT4" s="181"/>
      <c r="AU4" s="181"/>
      <c r="AV4" s="38"/>
      <c r="AX4" s="39"/>
      <c r="AY4" s="36"/>
      <c r="BA4" s="38"/>
      <c r="BB4" s="38"/>
      <c r="BC4" s="38"/>
    </row>
    <row r="5" spans="1:75" ht="18.75" customHeight="1" x14ac:dyDescent="0.2">
      <c r="B5" s="143"/>
      <c r="C5" s="39"/>
      <c r="D5" s="39"/>
      <c r="E5" s="39"/>
      <c r="F5" s="178"/>
      <c r="G5" s="178"/>
      <c r="H5" s="178"/>
      <c r="I5" s="178"/>
      <c r="J5" s="178"/>
      <c r="K5" s="178"/>
      <c r="L5" s="178"/>
      <c r="M5" s="178"/>
      <c r="N5" s="178"/>
      <c r="O5" s="178"/>
      <c r="P5" s="178"/>
      <c r="Q5" s="178"/>
      <c r="R5" s="178"/>
      <c r="S5" s="178"/>
      <c r="T5" s="178"/>
      <c r="U5" s="178"/>
      <c r="V5" s="178"/>
      <c r="Y5" s="469"/>
      <c r="Z5" s="469"/>
      <c r="AA5" s="469"/>
      <c r="AB5" s="469"/>
      <c r="AC5" s="469"/>
      <c r="AD5" s="469"/>
      <c r="AE5" s="469"/>
      <c r="AF5" s="469"/>
      <c r="AG5" s="469"/>
      <c r="AH5" s="469"/>
      <c r="AI5" s="469"/>
      <c r="AJ5" s="469"/>
      <c r="AK5" s="469"/>
      <c r="AL5" s="469"/>
      <c r="AM5" s="469"/>
      <c r="AN5" s="469"/>
      <c r="AO5" s="469"/>
      <c r="AP5" s="180"/>
      <c r="AQ5" s="180"/>
      <c r="AR5" s="180"/>
      <c r="AZ5" s="36"/>
      <c r="BA5" s="38"/>
      <c r="BB5" s="38"/>
      <c r="BC5" s="38"/>
      <c r="BE5" s="41"/>
      <c r="BG5" s="180" t="s">
        <v>1</v>
      </c>
      <c r="BH5" s="180"/>
      <c r="BI5" s="180"/>
      <c r="BJ5" s="303"/>
      <c r="BK5" s="303"/>
      <c r="BL5" s="303"/>
      <c r="BM5" s="180" t="s">
        <v>2</v>
      </c>
      <c r="BN5" s="180"/>
      <c r="BO5" s="304"/>
      <c r="BP5" s="304"/>
      <c r="BQ5" s="180" t="s">
        <v>3</v>
      </c>
      <c r="BR5" s="180"/>
      <c r="BS5" s="304"/>
      <c r="BT5" s="304"/>
      <c r="BU5" s="180" t="s">
        <v>4</v>
      </c>
      <c r="BV5" s="180"/>
    </row>
    <row r="6" spans="1:75" ht="13.5" customHeight="1" x14ac:dyDescent="0.2">
      <c r="A6" s="39"/>
      <c r="B6" s="39"/>
      <c r="C6" s="39"/>
      <c r="E6" s="39"/>
      <c r="F6" s="178"/>
      <c r="G6" s="178"/>
      <c r="H6" s="178"/>
      <c r="I6" s="178"/>
      <c r="J6" s="178"/>
      <c r="K6" s="178"/>
      <c r="L6" s="178"/>
      <c r="M6" s="178"/>
      <c r="N6" s="178"/>
      <c r="O6" s="178"/>
      <c r="P6" s="178"/>
      <c r="Q6" s="178"/>
      <c r="R6" s="178"/>
      <c r="S6" s="178"/>
      <c r="T6" s="178"/>
      <c r="U6" s="178"/>
      <c r="V6" s="178"/>
      <c r="Y6" s="469"/>
      <c r="Z6" s="469"/>
      <c r="AA6" s="469"/>
      <c r="AB6" s="469"/>
      <c r="AC6" s="469"/>
      <c r="AD6" s="469"/>
      <c r="AE6" s="469"/>
      <c r="AF6" s="469"/>
      <c r="AG6" s="469"/>
      <c r="AH6" s="469"/>
      <c r="AI6" s="469"/>
      <c r="AJ6" s="469"/>
      <c r="AK6" s="469"/>
      <c r="AL6" s="469"/>
      <c r="AM6" s="469"/>
      <c r="AN6" s="469"/>
      <c r="AO6" s="469"/>
      <c r="AP6" s="180"/>
      <c r="AQ6" s="180"/>
      <c r="AR6" s="180"/>
      <c r="AY6" s="36"/>
      <c r="BA6" s="38"/>
      <c r="BB6" s="38"/>
      <c r="BC6" s="38"/>
    </row>
    <row r="7" spans="1:75" ht="13.5" customHeight="1" x14ac:dyDescent="0.2">
      <c r="A7" s="39"/>
      <c r="B7" s="39"/>
      <c r="C7" s="39"/>
      <c r="E7" s="39"/>
      <c r="F7" s="178"/>
      <c r="G7" s="178"/>
      <c r="H7" s="178"/>
      <c r="I7" s="178"/>
      <c r="J7" s="178"/>
      <c r="K7" s="178"/>
      <c r="L7" s="178"/>
      <c r="M7" s="178"/>
      <c r="N7" s="178"/>
      <c r="O7" s="178"/>
      <c r="P7" s="178"/>
      <c r="Q7" s="178"/>
      <c r="R7" s="178"/>
      <c r="S7" s="178"/>
      <c r="T7" s="178"/>
      <c r="U7" s="178"/>
      <c r="V7" s="178"/>
      <c r="Y7" s="469"/>
      <c r="Z7" s="469"/>
      <c r="AA7" s="469"/>
      <c r="AB7" s="469"/>
      <c r="AC7" s="469"/>
      <c r="AD7" s="469"/>
      <c r="AE7" s="469"/>
      <c r="AF7" s="469"/>
      <c r="AG7" s="469"/>
      <c r="AH7" s="469"/>
      <c r="AI7" s="469"/>
      <c r="AJ7" s="469"/>
      <c r="AK7" s="469"/>
      <c r="AL7" s="469"/>
      <c r="AM7" s="469"/>
      <c r="AN7" s="469"/>
      <c r="AO7" s="469"/>
      <c r="AP7" s="180"/>
      <c r="AQ7" s="180"/>
      <c r="AR7" s="180"/>
      <c r="AX7" s="39"/>
      <c r="AY7" s="36"/>
      <c r="BA7" s="38"/>
      <c r="BC7" s="38"/>
    </row>
    <row r="8" spans="1:75" ht="13.5" customHeight="1" x14ac:dyDescent="0.15">
      <c r="F8" s="178"/>
      <c r="G8" s="178"/>
      <c r="H8" s="178"/>
      <c r="I8" s="178"/>
      <c r="J8" s="178"/>
      <c r="K8" s="178"/>
      <c r="L8" s="178"/>
      <c r="M8" s="178"/>
      <c r="N8" s="178"/>
      <c r="O8" s="178"/>
      <c r="P8" s="178"/>
      <c r="Q8" s="178"/>
      <c r="R8" s="178"/>
      <c r="S8" s="178"/>
      <c r="T8" s="178"/>
      <c r="U8" s="178"/>
      <c r="V8" s="178"/>
      <c r="AT8" s="42"/>
      <c r="AV8" s="42"/>
      <c r="AW8" s="42"/>
      <c r="AX8" s="42"/>
      <c r="AY8" s="42"/>
      <c r="BA8" s="319"/>
      <c r="BB8" s="304"/>
      <c r="BC8" s="304"/>
      <c r="BD8" s="304"/>
      <c r="BE8" s="304"/>
      <c r="BF8" s="304"/>
      <c r="BG8" s="304"/>
      <c r="BH8" s="304"/>
      <c r="BI8" s="304"/>
      <c r="BJ8" s="304"/>
      <c r="BK8" s="304"/>
      <c r="BL8" s="304"/>
      <c r="BM8" s="304"/>
      <c r="BN8" s="304"/>
      <c r="BO8" s="304"/>
      <c r="BP8" s="304"/>
      <c r="BQ8" s="304"/>
      <c r="BR8" s="304"/>
      <c r="BS8" s="304"/>
      <c r="BT8" s="304"/>
      <c r="BU8" s="304"/>
      <c r="BV8" s="304"/>
    </row>
    <row r="9" spans="1:75" ht="13.5" customHeight="1" x14ac:dyDescent="0.15">
      <c r="F9" s="37"/>
      <c r="G9" s="37"/>
      <c r="H9" s="37"/>
      <c r="I9" s="37"/>
      <c r="J9" s="37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AT9" s="42"/>
      <c r="AV9" s="161" t="s">
        <v>6</v>
      </c>
      <c r="AW9" s="161"/>
      <c r="AX9" s="161"/>
      <c r="AY9" s="161"/>
      <c r="BA9" s="304"/>
      <c r="BB9" s="304"/>
      <c r="BC9" s="304"/>
      <c r="BD9" s="304"/>
      <c r="BE9" s="304"/>
      <c r="BF9" s="304"/>
      <c r="BG9" s="304"/>
      <c r="BH9" s="304"/>
      <c r="BI9" s="304"/>
      <c r="BJ9" s="304"/>
      <c r="BK9" s="304"/>
      <c r="BL9" s="304"/>
      <c r="BM9" s="304"/>
      <c r="BN9" s="304"/>
      <c r="BO9" s="304"/>
      <c r="BP9" s="304"/>
      <c r="BQ9" s="304"/>
      <c r="BR9" s="304"/>
      <c r="BS9" s="304"/>
      <c r="BT9" s="304"/>
      <c r="BU9" s="304"/>
      <c r="BV9" s="304"/>
    </row>
    <row r="10" spans="1:75" x14ac:dyDescent="0.15">
      <c r="B10" s="412" t="s">
        <v>46</v>
      </c>
      <c r="C10" s="413"/>
      <c r="D10" s="413"/>
      <c r="E10" s="413"/>
      <c r="F10" s="414"/>
      <c r="G10" s="447" t="s">
        <v>20</v>
      </c>
      <c r="H10" s="413"/>
      <c r="I10" s="413"/>
      <c r="J10" s="414"/>
      <c r="K10" s="448" t="s">
        <v>5</v>
      </c>
      <c r="L10" s="448"/>
      <c r="M10" s="448"/>
      <c r="N10" s="448"/>
      <c r="O10" s="448"/>
      <c r="P10" s="448"/>
      <c r="Q10" s="448"/>
      <c r="R10" s="448"/>
      <c r="S10" s="448"/>
      <c r="T10" s="448"/>
      <c r="U10" s="448"/>
      <c r="V10" s="448"/>
      <c r="W10" s="448"/>
      <c r="X10" s="448"/>
      <c r="Y10" s="448"/>
      <c r="Z10" s="448"/>
      <c r="AA10" s="448"/>
      <c r="AB10" s="448"/>
      <c r="AC10" s="448"/>
      <c r="AD10" s="448"/>
      <c r="AE10" s="448"/>
      <c r="AF10" s="448"/>
      <c r="AG10" s="42"/>
      <c r="AH10" s="42"/>
      <c r="AI10" s="42"/>
      <c r="AJ10" s="42"/>
      <c r="AK10" s="42"/>
      <c r="AL10" s="42"/>
      <c r="AM10" s="42"/>
      <c r="AN10" s="42"/>
      <c r="AO10" s="42"/>
      <c r="AP10" s="42"/>
      <c r="AQ10" s="42"/>
      <c r="AR10" s="42"/>
      <c r="AS10" s="42"/>
      <c r="AT10" s="42"/>
      <c r="AU10" s="42"/>
      <c r="AV10" s="161"/>
      <c r="AW10" s="161"/>
      <c r="AX10" s="161"/>
      <c r="AY10" s="161"/>
      <c r="BA10" s="304"/>
      <c r="BB10" s="304"/>
      <c r="BC10" s="304"/>
      <c r="BD10" s="304"/>
      <c r="BE10" s="304"/>
      <c r="BF10" s="304"/>
      <c r="BG10" s="304"/>
      <c r="BH10" s="304"/>
      <c r="BI10" s="304"/>
      <c r="BJ10" s="304"/>
      <c r="BK10" s="304"/>
      <c r="BL10" s="304"/>
      <c r="BM10" s="304"/>
      <c r="BN10" s="304"/>
      <c r="BO10" s="304"/>
      <c r="BP10" s="304"/>
      <c r="BQ10" s="304"/>
      <c r="BR10" s="304"/>
      <c r="BS10" s="304"/>
      <c r="BT10" s="304"/>
      <c r="BU10" s="304"/>
      <c r="BV10" s="304"/>
    </row>
    <row r="11" spans="1:75" ht="13.5" customHeight="1" x14ac:dyDescent="0.15">
      <c r="B11" s="415"/>
      <c r="C11" s="302"/>
      <c r="D11" s="302"/>
      <c r="E11" s="302"/>
      <c r="F11" s="416"/>
      <c r="G11" s="417" t="s">
        <v>47</v>
      </c>
      <c r="H11" s="418"/>
      <c r="I11" s="418"/>
      <c r="J11" s="419"/>
      <c r="K11" s="449"/>
      <c r="L11" s="450"/>
      <c r="M11" s="450"/>
      <c r="N11" s="450"/>
      <c r="O11" s="450"/>
      <c r="P11" s="450"/>
      <c r="Q11" s="450"/>
      <c r="R11" s="450"/>
      <c r="S11" s="450"/>
      <c r="T11" s="450"/>
      <c r="U11" s="450"/>
      <c r="V11" s="450"/>
      <c r="W11" s="450"/>
      <c r="X11" s="450"/>
      <c r="Y11" s="450"/>
      <c r="Z11" s="450"/>
      <c r="AA11" s="450"/>
      <c r="AB11" s="450"/>
      <c r="AC11" s="450"/>
      <c r="AD11" s="450"/>
      <c r="AE11" s="450"/>
      <c r="AF11" s="450"/>
      <c r="AI11" s="44"/>
      <c r="AJ11" s="44"/>
      <c r="BA11" s="304"/>
      <c r="BB11" s="304"/>
      <c r="BC11" s="304"/>
      <c r="BD11" s="304"/>
      <c r="BE11" s="304"/>
      <c r="BF11" s="304"/>
      <c r="BG11" s="304"/>
      <c r="BH11" s="304"/>
      <c r="BI11" s="304"/>
      <c r="BJ11" s="304"/>
      <c r="BK11" s="304"/>
      <c r="BL11" s="304"/>
      <c r="BM11" s="304"/>
      <c r="BN11" s="304"/>
      <c r="BO11" s="304"/>
      <c r="BP11" s="304"/>
      <c r="BQ11" s="304"/>
      <c r="BR11" s="304"/>
      <c r="BS11" s="304"/>
      <c r="BT11" s="304"/>
      <c r="BU11" s="304"/>
      <c r="BV11" s="304"/>
    </row>
    <row r="12" spans="1:75" ht="13.5" customHeight="1" x14ac:dyDescent="0.15">
      <c r="B12" s="406"/>
      <c r="C12" s="407"/>
      <c r="D12" s="407"/>
      <c r="E12" s="407"/>
      <c r="F12" s="408"/>
      <c r="G12" s="406"/>
      <c r="H12" s="407"/>
      <c r="I12" s="407"/>
      <c r="J12" s="408"/>
      <c r="K12" s="450"/>
      <c r="L12" s="450"/>
      <c r="M12" s="450"/>
      <c r="N12" s="450"/>
      <c r="O12" s="450"/>
      <c r="P12" s="450"/>
      <c r="Q12" s="450"/>
      <c r="R12" s="450"/>
      <c r="S12" s="450"/>
      <c r="T12" s="450"/>
      <c r="U12" s="450"/>
      <c r="V12" s="450"/>
      <c r="W12" s="450"/>
      <c r="X12" s="450"/>
      <c r="Y12" s="450"/>
      <c r="Z12" s="450"/>
      <c r="AA12" s="450"/>
      <c r="AB12" s="450"/>
      <c r="AC12" s="450"/>
      <c r="AD12" s="450"/>
      <c r="AE12" s="450"/>
      <c r="AF12" s="450"/>
      <c r="AG12" s="44"/>
      <c r="AI12" s="44"/>
      <c r="AJ12" s="44"/>
    </row>
    <row r="13" spans="1:75" ht="13.5" customHeight="1" x14ac:dyDescent="0.15">
      <c r="B13" s="409"/>
      <c r="C13" s="410"/>
      <c r="D13" s="410"/>
      <c r="E13" s="410"/>
      <c r="F13" s="411"/>
      <c r="G13" s="409"/>
      <c r="H13" s="410"/>
      <c r="I13" s="410"/>
      <c r="J13" s="411"/>
      <c r="K13" s="450"/>
      <c r="L13" s="450"/>
      <c r="M13" s="450"/>
      <c r="N13" s="450"/>
      <c r="O13" s="450"/>
      <c r="P13" s="450"/>
      <c r="Q13" s="450"/>
      <c r="R13" s="450"/>
      <c r="S13" s="450"/>
      <c r="T13" s="450"/>
      <c r="U13" s="450"/>
      <c r="V13" s="450"/>
      <c r="W13" s="450"/>
      <c r="X13" s="450"/>
      <c r="Y13" s="450"/>
      <c r="Z13" s="450"/>
      <c r="AA13" s="450"/>
      <c r="AB13" s="450"/>
      <c r="AC13" s="450"/>
      <c r="AD13" s="450"/>
      <c r="AE13" s="450"/>
      <c r="AF13" s="450"/>
      <c r="AG13" s="44"/>
      <c r="BF13" s="45"/>
      <c r="BG13" s="302"/>
      <c r="BH13" s="302"/>
      <c r="BI13" s="302"/>
      <c r="BJ13" s="302"/>
      <c r="BK13" s="302"/>
      <c r="BL13" s="302"/>
      <c r="BM13" s="302"/>
      <c r="BN13" s="302"/>
      <c r="BO13" s="302"/>
      <c r="BP13" s="302"/>
      <c r="BQ13" s="302"/>
      <c r="BR13" s="302"/>
      <c r="BS13" s="302"/>
      <c r="BT13" s="302"/>
      <c r="BU13" s="302"/>
    </row>
    <row r="14" spans="1:75" ht="16.5" customHeight="1" x14ac:dyDescent="0.15">
      <c r="B14" s="317" t="s">
        <v>7</v>
      </c>
      <c r="C14" s="214"/>
      <c r="D14" s="214"/>
      <c r="E14" s="214"/>
      <c r="F14" s="440"/>
      <c r="G14" s="420" t="s">
        <v>8</v>
      </c>
      <c r="H14" s="421"/>
      <c r="I14" s="421"/>
      <c r="J14" s="422"/>
      <c r="K14" s="423" t="s">
        <v>9</v>
      </c>
      <c r="L14" s="421"/>
      <c r="M14" s="421"/>
      <c r="N14" s="421"/>
      <c r="O14" s="421"/>
      <c r="P14" s="421"/>
      <c r="Q14" s="421"/>
      <c r="R14" s="422"/>
      <c r="S14" s="213" t="s">
        <v>59</v>
      </c>
      <c r="T14" s="214"/>
      <c r="U14" s="214"/>
      <c r="V14" s="215"/>
      <c r="W14" s="420" t="s">
        <v>10</v>
      </c>
      <c r="X14" s="421"/>
      <c r="Y14" s="421"/>
      <c r="Z14" s="421"/>
      <c r="AA14" s="421"/>
      <c r="AB14" s="421"/>
      <c r="AC14" s="421"/>
      <c r="AD14" s="421"/>
      <c r="AE14" s="421"/>
      <c r="AF14" s="453"/>
      <c r="AG14" s="421"/>
      <c r="AH14" s="421"/>
      <c r="AI14" s="421"/>
      <c r="AJ14" s="421"/>
      <c r="AK14" s="421"/>
      <c r="AL14" s="421"/>
      <c r="AM14" s="421"/>
      <c r="AN14" s="421"/>
      <c r="AO14" s="421"/>
      <c r="AP14" s="421"/>
      <c r="AQ14" s="421"/>
      <c r="AR14" s="421"/>
      <c r="AS14" s="421"/>
      <c r="AT14" s="421"/>
      <c r="AU14" s="421"/>
      <c r="AV14" s="421"/>
      <c r="AW14" s="421"/>
      <c r="AX14" s="421"/>
      <c r="AY14" s="421"/>
      <c r="AZ14" s="421"/>
      <c r="BA14" s="421"/>
      <c r="BB14" s="421"/>
      <c r="BC14" s="421"/>
      <c r="BD14" s="421"/>
      <c r="BE14" s="421"/>
      <c r="BF14" s="421"/>
      <c r="BG14" s="421"/>
      <c r="BH14" s="421"/>
      <c r="BI14" s="421"/>
      <c r="BJ14" s="421"/>
      <c r="BK14" s="421"/>
      <c r="BL14" s="453"/>
      <c r="BM14" s="307" t="s">
        <v>11</v>
      </c>
      <c r="BN14" s="308"/>
      <c r="BO14" s="308"/>
      <c r="BP14" s="308"/>
      <c r="BQ14" s="308"/>
      <c r="BR14" s="308"/>
      <c r="BS14" s="308"/>
      <c r="BT14" s="308"/>
      <c r="BU14" s="308"/>
      <c r="BV14" s="309"/>
    </row>
    <row r="15" spans="1:75" ht="16.5" customHeight="1" x14ac:dyDescent="0.15">
      <c r="B15" s="441"/>
      <c r="C15" s="442"/>
      <c r="D15" s="442"/>
      <c r="E15" s="442"/>
      <c r="F15" s="443"/>
      <c r="G15" s="420" t="s">
        <v>12</v>
      </c>
      <c r="H15" s="421"/>
      <c r="I15" s="421"/>
      <c r="J15" s="422"/>
      <c r="K15" s="423" t="s">
        <v>13</v>
      </c>
      <c r="L15" s="421"/>
      <c r="M15" s="421"/>
      <c r="N15" s="421"/>
      <c r="O15" s="421"/>
      <c r="P15" s="421"/>
      <c r="Q15" s="421"/>
      <c r="R15" s="422"/>
      <c r="S15" s="216"/>
      <c r="T15" s="217"/>
      <c r="U15" s="217"/>
      <c r="V15" s="218"/>
      <c r="W15" s="454"/>
      <c r="X15" s="455"/>
      <c r="Y15" s="441" t="s">
        <v>14</v>
      </c>
      <c r="Z15" s="442"/>
      <c r="AA15" s="442"/>
      <c r="AB15" s="442"/>
      <c r="AC15" s="442"/>
      <c r="AD15" s="442"/>
      <c r="AE15" s="442"/>
      <c r="AF15" s="443"/>
      <c r="AG15" s="399" t="s">
        <v>60</v>
      </c>
      <c r="AH15" s="399"/>
      <c r="AI15" s="399"/>
      <c r="AJ15" s="400"/>
      <c r="AK15" s="317" t="s">
        <v>15</v>
      </c>
      <c r="AL15" s="413"/>
      <c r="AM15" s="413"/>
      <c r="AN15" s="413"/>
      <c r="AO15" s="413"/>
      <c r="AP15" s="413"/>
      <c r="AQ15" s="414"/>
      <c r="AR15" s="317" t="s">
        <v>16</v>
      </c>
      <c r="AS15" s="413"/>
      <c r="AT15" s="413"/>
      <c r="AU15" s="413"/>
      <c r="AV15" s="413"/>
      <c r="AW15" s="413"/>
      <c r="AX15" s="414"/>
      <c r="AY15" s="317" t="s">
        <v>17</v>
      </c>
      <c r="AZ15" s="413"/>
      <c r="BA15" s="413"/>
      <c r="BB15" s="413"/>
      <c r="BC15" s="413"/>
      <c r="BD15" s="413"/>
      <c r="BE15" s="414"/>
      <c r="BF15" s="317" t="s">
        <v>18</v>
      </c>
      <c r="BG15" s="214"/>
      <c r="BH15" s="214"/>
      <c r="BI15" s="214"/>
      <c r="BJ15" s="214"/>
      <c r="BK15" s="214"/>
      <c r="BL15" s="440"/>
      <c r="BM15" s="310"/>
      <c r="BN15" s="311"/>
      <c r="BO15" s="311"/>
      <c r="BP15" s="311"/>
      <c r="BQ15" s="311"/>
      <c r="BR15" s="311"/>
      <c r="BS15" s="311"/>
      <c r="BT15" s="311"/>
      <c r="BU15" s="311"/>
      <c r="BV15" s="312"/>
      <c r="BW15" s="41"/>
    </row>
    <row r="16" spans="1:75" ht="16.5" customHeight="1" x14ac:dyDescent="0.15">
      <c r="B16" s="441"/>
      <c r="C16" s="442"/>
      <c r="D16" s="442"/>
      <c r="E16" s="442"/>
      <c r="F16" s="443"/>
      <c r="G16" s="436" t="s">
        <v>19</v>
      </c>
      <c r="H16" s="308"/>
      <c r="I16" s="308"/>
      <c r="J16" s="308"/>
      <c r="K16" s="308"/>
      <c r="L16" s="308"/>
      <c r="M16" s="308"/>
      <c r="N16" s="308"/>
      <c r="O16" s="308"/>
      <c r="P16" s="308"/>
      <c r="Q16" s="308"/>
      <c r="R16" s="309"/>
      <c r="S16" s="213" t="s">
        <v>49</v>
      </c>
      <c r="T16" s="399"/>
      <c r="U16" s="399"/>
      <c r="V16" s="400"/>
      <c r="W16" s="456"/>
      <c r="X16" s="457"/>
      <c r="Y16" s="468" t="s">
        <v>21</v>
      </c>
      <c r="Z16" s="413"/>
      <c r="AA16" s="317" t="s">
        <v>22</v>
      </c>
      <c r="AB16" s="214"/>
      <c r="AC16" s="214"/>
      <c r="AD16" s="214"/>
      <c r="AE16" s="214"/>
      <c r="AF16" s="440"/>
      <c r="AG16" s="161"/>
      <c r="AH16" s="161"/>
      <c r="AI16" s="161"/>
      <c r="AJ16" s="460"/>
      <c r="AK16" s="463"/>
      <c r="AL16" s="180"/>
      <c r="AM16" s="180"/>
      <c r="AN16" s="180"/>
      <c r="AO16" s="180"/>
      <c r="AP16" s="180"/>
      <c r="AQ16" s="464"/>
      <c r="AR16" s="463"/>
      <c r="AS16" s="180"/>
      <c r="AT16" s="180"/>
      <c r="AU16" s="180"/>
      <c r="AV16" s="180"/>
      <c r="AW16" s="180"/>
      <c r="AX16" s="464"/>
      <c r="AY16" s="463"/>
      <c r="AZ16" s="180"/>
      <c r="BA16" s="180"/>
      <c r="BB16" s="180"/>
      <c r="BC16" s="180"/>
      <c r="BD16" s="180"/>
      <c r="BE16" s="464"/>
      <c r="BF16" s="441"/>
      <c r="BG16" s="442"/>
      <c r="BH16" s="442"/>
      <c r="BI16" s="442"/>
      <c r="BJ16" s="442"/>
      <c r="BK16" s="442"/>
      <c r="BL16" s="443"/>
      <c r="BM16" s="313"/>
      <c r="BN16" s="314"/>
      <c r="BO16" s="317" t="s">
        <v>21</v>
      </c>
      <c r="BP16" s="215"/>
      <c r="BQ16" s="214" t="s">
        <v>22</v>
      </c>
      <c r="BR16" s="214"/>
      <c r="BS16" s="214"/>
      <c r="BT16" s="214"/>
      <c r="BU16" s="214"/>
      <c r="BV16" s="215"/>
    </row>
    <row r="17" spans="2:74" ht="16.5" customHeight="1" thickBot="1" x14ac:dyDescent="0.2">
      <c r="B17" s="318"/>
      <c r="C17" s="305"/>
      <c r="D17" s="305"/>
      <c r="E17" s="305"/>
      <c r="F17" s="444"/>
      <c r="G17" s="437"/>
      <c r="H17" s="438"/>
      <c r="I17" s="438"/>
      <c r="J17" s="438"/>
      <c r="K17" s="438"/>
      <c r="L17" s="438"/>
      <c r="M17" s="438"/>
      <c r="N17" s="438"/>
      <c r="O17" s="438"/>
      <c r="P17" s="438"/>
      <c r="Q17" s="438"/>
      <c r="R17" s="439"/>
      <c r="S17" s="401"/>
      <c r="T17" s="402"/>
      <c r="U17" s="402"/>
      <c r="V17" s="403"/>
      <c r="W17" s="458"/>
      <c r="X17" s="459"/>
      <c r="Y17" s="465"/>
      <c r="Z17" s="466"/>
      <c r="AA17" s="318"/>
      <c r="AB17" s="305"/>
      <c r="AC17" s="305"/>
      <c r="AD17" s="305"/>
      <c r="AE17" s="305"/>
      <c r="AF17" s="444"/>
      <c r="AG17" s="461"/>
      <c r="AH17" s="461"/>
      <c r="AI17" s="461"/>
      <c r="AJ17" s="462"/>
      <c r="AK17" s="465"/>
      <c r="AL17" s="466"/>
      <c r="AM17" s="466"/>
      <c r="AN17" s="466"/>
      <c r="AO17" s="466"/>
      <c r="AP17" s="466"/>
      <c r="AQ17" s="467"/>
      <c r="AR17" s="465"/>
      <c r="AS17" s="466"/>
      <c r="AT17" s="466"/>
      <c r="AU17" s="466"/>
      <c r="AV17" s="466"/>
      <c r="AW17" s="466"/>
      <c r="AX17" s="467"/>
      <c r="AY17" s="465"/>
      <c r="AZ17" s="466"/>
      <c r="BA17" s="466"/>
      <c r="BB17" s="466"/>
      <c r="BC17" s="466"/>
      <c r="BD17" s="466"/>
      <c r="BE17" s="467"/>
      <c r="BF17" s="318"/>
      <c r="BG17" s="305"/>
      <c r="BH17" s="305"/>
      <c r="BI17" s="305"/>
      <c r="BJ17" s="305"/>
      <c r="BK17" s="305"/>
      <c r="BL17" s="444"/>
      <c r="BM17" s="315"/>
      <c r="BN17" s="316"/>
      <c r="BO17" s="318"/>
      <c r="BP17" s="306"/>
      <c r="BQ17" s="305"/>
      <c r="BR17" s="305"/>
      <c r="BS17" s="305"/>
      <c r="BT17" s="305"/>
      <c r="BU17" s="305"/>
      <c r="BV17" s="306"/>
    </row>
    <row r="18" spans="2:74" ht="9.75" customHeight="1" thickTop="1" x14ac:dyDescent="0.15">
      <c r="B18" s="424"/>
      <c r="C18" s="425"/>
      <c r="D18" s="425"/>
      <c r="E18" s="425"/>
      <c r="F18" s="426"/>
      <c r="G18" s="433" t="str">
        <f>IF(B18&lt;&gt;"",36,"")</f>
        <v/>
      </c>
      <c r="H18" s="434"/>
      <c r="I18" s="434"/>
      <c r="J18" s="435"/>
      <c r="K18" s="46" t="s">
        <v>23</v>
      </c>
      <c r="L18" s="47"/>
      <c r="M18" s="48"/>
      <c r="N18" s="49" t="s">
        <v>2</v>
      </c>
      <c r="O18" s="50"/>
      <c r="P18" s="51" t="s">
        <v>24</v>
      </c>
      <c r="Q18" s="50"/>
      <c r="R18" s="52" t="s">
        <v>25</v>
      </c>
      <c r="S18" s="219"/>
      <c r="T18" s="220"/>
      <c r="U18" s="220"/>
      <c r="V18" s="221"/>
      <c r="W18" s="451"/>
      <c r="X18" s="452"/>
      <c r="Y18" s="53" t="s">
        <v>23</v>
      </c>
      <c r="Z18" s="54"/>
      <c r="AA18" s="55"/>
      <c r="AB18" s="56" t="s">
        <v>2</v>
      </c>
      <c r="AC18" s="55"/>
      <c r="AD18" s="57"/>
      <c r="AE18" s="57"/>
      <c r="AF18" s="58" t="s">
        <v>26</v>
      </c>
      <c r="AG18" s="59"/>
      <c r="AH18" s="52" t="s">
        <v>26</v>
      </c>
      <c r="AI18" s="60"/>
      <c r="AJ18" s="61"/>
      <c r="AK18" s="211"/>
      <c r="AL18" s="471"/>
      <c r="AM18" s="471"/>
      <c r="AN18" s="471"/>
      <c r="AO18" s="471"/>
      <c r="AP18" s="471"/>
      <c r="AQ18" s="62" t="s">
        <v>27</v>
      </c>
      <c r="AR18" s="211"/>
      <c r="AS18" s="212"/>
      <c r="AT18" s="212"/>
      <c r="AU18" s="212"/>
      <c r="AV18" s="212"/>
      <c r="AW18" s="212"/>
      <c r="AX18" s="62" t="s">
        <v>27</v>
      </c>
      <c r="AY18" s="320">
        <f>AK18+AR18</f>
        <v>0</v>
      </c>
      <c r="AZ18" s="321"/>
      <c r="BA18" s="321"/>
      <c r="BB18" s="321"/>
      <c r="BC18" s="321"/>
      <c r="BD18" s="321"/>
      <c r="BE18" s="62" t="s">
        <v>27</v>
      </c>
      <c r="BF18" s="63"/>
      <c r="BG18" s="54"/>
      <c r="BH18" s="54"/>
      <c r="BI18" s="54"/>
      <c r="BJ18" s="54"/>
      <c r="BK18" s="54"/>
      <c r="BL18" s="64" t="s">
        <v>27</v>
      </c>
      <c r="BM18" s="322"/>
      <c r="BN18" s="323"/>
      <c r="BO18" s="323"/>
      <c r="BP18" s="323"/>
      <c r="BQ18" s="323"/>
      <c r="BR18" s="323"/>
      <c r="BS18" s="323"/>
      <c r="BT18" s="323"/>
      <c r="BU18" s="323"/>
      <c r="BV18" s="324"/>
    </row>
    <row r="19" spans="2:74" ht="10.5" customHeight="1" thickBot="1" x14ac:dyDescent="0.2">
      <c r="B19" s="427"/>
      <c r="C19" s="428"/>
      <c r="D19" s="428"/>
      <c r="E19" s="428"/>
      <c r="F19" s="429"/>
      <c r="G19" s="379"/>
      <c r="H19" s="380"/>
      <c r="I19" s="380"/>
      <c r="J19" s="381"/>
      <c r="K19" s="65"/>
      <c r="L19" s="131"/>
      <c r="M19" s="34"/>
      <c r="N19" s="132"/>
      <c r="O19" s="144" t="str">
        <f>IF(N19&lt;&gt;"",0,"")</f>
        <v/>
      </c>
      <c r="P19" s="145" t="str">
        <f>IF(N19&lt;&gt;"",9,"")</f>
        <v/>
      </c>
      <c r="Q19" s="144" t="str">
        <f>IF(N19&lt;&gt;"",0,"")</f>
        <v/>
      </c>
      <c r="R19" s="146" t="str">
        <f>IF(N19&lt;&gt;"",1,"")</f>
        <v/>
      </c>
      <c r="S19" s="222"/>
      <c r="T19" s="223"/>
      <c r="U19" s="223"/>
      <c r="V19" s="224"/>
      <c r="W19" s="356"/>
      <c r="X19" s="357"/>
      <c r="Y19" s="139"/>
      <c r="Z19" s="30"/>
      <c r="AA19" s="31"/>
      <c r="AB19" s="31"/>
      <c r="AC19" s="31"/>
      <c r="AD19" s="352"/>
      <c r="AE19" s="353"/>
      <c r="AF19" s="66"/>
      <c r="AG19" s="67"/>
      <c r="AH19" s="68" t="str">
        <f>IF(OR(B18="",S18="1 対象者"),"",4)</f>
        <v/>
      </c>
      <c r="AI19" s="69"/>
      <c r="AJ19" s="70"/>
      <c r="AK19" s="326"/>
      <c r="AL19" s="327"/>
      <c r="AM19" s="327"/>
      <c r="AN19" s="327"/>
      <c r="AO19" s="327"/>
      <c r="AP19" s="327"/>
      <c r="AQ19" s="71"/>
      <c r="AR19" s="202"/>
      <c r="AS19" s="203"/>
      <c r="AT19" s="203"/>
      <c r="AU19" s="203"/>
      <c r="AV19" s="203"/>
      <c r="AW19" s="203"/>
      <c r="AX19" s="71"/>
      <c r="AY19" s="240"/>
      <c r="AZ19" s="241"/>
      <c r="BA19" s="241"/>
      <c r="BB19" s="241"/>
      <c r="BC19" s="241"/>
      <c r="BD19" s="241"/>
      <c r="BE19" s="71"/>
      <c r="BF19" s="261" t="str">
        <f>IF(BF23="",IFERROR(ROUNDDOWN(AVERAGEIF(AY18:BD22,"&gt;0"),0),""),AK18)</f>
        <v/>
      </c>
      <c r="BG19" s="262"/>
      <c r="BH19" s="262"/>
      <c r="BI19" s="262"/>
      <c r="BJ19" s="262"/>
      <c r="BK19" s="262"/>
      <c r="BL19" s="263"/>
      <c r="BM19" s="255"/>
      <c r="BN19" s="256"/>
      <c r="BO19" s="256"/>
      <c r="BP19" s="256"/>
      <c r="BQ19" s="256"/>
      <c r="BR19" s="256"/>
      <c r="BS19" s="256"/>
      <c r="BT19" s="256"/>
      <c r="BU19" s="256"/>
      <c r="BV19" s="257"/>
    </row>
    <row r="20" spans="2:74" ht="9.75" customHeight="1" x14ac:dyDescent="0.15">
      <c r="B20" s="427"/>
      <c r="C20" s="428"/>
      <c r="D20" s="428"/>
      <c r="E20" s="428"/>
      <c r="F20" s="429"/>
      <c r="G20" s="340"/>
      <c r="H20" s="341"/>
      <c r="I20" s="341"/>
      <c r="J20" s="342"/>
      <c r="K20" s="72" t="s">
        <v>23</v>
      </c>
      <c r="L20" s="73"/>
      <c r="M20" s="74"/>
      <c r="N20" s="75" t="s">
        <v>2</v>
      </c>
      <c r="O20" s="76"/>
      <c r="P20" s="77" t="s">
        <v>24</v>
      </c>
      <c r="Q20" s="76"/>
      <c r="R20" s="78" t="s">
        <v>25</v>
      </c>
      <c r="S20" s="222"/>
      <c r="T20" s="223"/>
      <c r="U20" s="223"/>
      <c r="V20" s="224"/>
      <c r="W20" s="182" t="s">
        <v>28</v>
      </c>
      <c r="X20" s="183"/>
      <c r="Y20" s="190"/>
      <c r="Z20" s="191"/>
      <c r="AA20" s="186" t="str">
        <f>IF($Y$20="","",LEFT(VLOOKUP($Y$20,'標準報酬等級表-短期'!$B$10:$L$59,11,FALSE),3))</f>
        <v/>
      </c>
      <c r="AB20" s="187"/>
      <c r="AC20" s="187"/>
      <c r="AD20" s="187"/>
      <c r="AE20" s="204" t="s">
        <v>29</v>
      </c>
      <c r="AF20" s="205"/>
      <c r="AG20" s="196"/>
      <c r="AH20" s="194" t="str">
        <f>IF(OR(B18="",S18="1 対象者"),"",5)</f>
        <v/>
      </c>
      <c r="AI20" s="81"/>
      <c r="AJ20" s="82"/>
      <c r="AK20" s="207"/>
      <c r="AL20" s="208"/>
      <c r="AM20" s="208"/>
      <c r="AN20" s="208"/>
      <c r="AO20" s="208"/>
      <c r="AP20" s="208"/>
      <c r="AQ20" s="242"/>
      <c r="AR20" s="207"/>
      <c r="AS20" s="208"/>
      <c r="AT20" s="208"/>
      <c r="AU20" s="208"/>
      <c r="AV20" s="208"/>
      <c r="AW20" s="208"/>
      <c r="AX20" s="242"/>
      <c r="AY20" s="244">
        <f>AK20+AR20</f>
        <v>0</v>
      </c>
      <c r="AZ20" s="245"/>
      <c r="BA20" s="245"/>
      <c r="BB20" s="245"/>
      <c r="BC20" s="245"/>
      <c r="BD20" s="245"/>
      <c r="BE20" s="174"/>
      <c r="BF20" s="261"/>
      <c r="BG20" s="262"/>
      <c r="BH20" s="262"/>
      <c r="BI20" s="262"/>
      <c r="BJ20" s="262"/>
      <c r="BK20" s="262"/>
      <c r="BL20" s="263"/>
      <c r="BM20" s="182" t="s">
        <v>28</v>
      </c>
      <c r="BN20" s="281"/>
      <c r="BO20" s="273">
        <f>IF(BF19="",Y20,IFERROR(LOOKUP(BF19,'標準報酬等級表-短期'!$N$10:$Q$59,'標準報酬等級表-短期'!$B$10:$B$59),""))</f>
        <v>0</v>
      </c>
      <c r="BP20" s="274"/>
      <c r="BQ20" s="277" t="str">
        <f>IF(BF19="",AA20,IFERROR(LOOKUP(BF19,'標準報酬等級表-短期'!$N$10:$Q$59,'標準報酬等級表-短期'!$L$10:$L$59)/1000,""))</f>
        <v/>
      </c>
      <c r="BR20" s="278"/>
      <c r="BS20" s="278"/>
      <c r="BT20" s="278"/>
      <c r="BU20" s="170" t="s">
        <v>29</v>
      </c>
      <c r="BV20" s="171"/>
    </row>
    <row r="21" spans="2:74" ht="10.5" customHeight="1" x14ac:dyDescent="0.15">
      <c r="B21" s="427"/>
      <c r="C21" s="428"/>
      <c r="D21" s="428"/>
      <c r="E21" s="428"/>
      <c r="F21" s="429"/>
      <c r="G21" s="343"/>
      <c r="H21" s="344"/>
      <c r="I21" s="344"/>
      <c r="J21" s="345"/>
      <c r="K21" s="83"/>
      <c r="L21" s="133"/>
      <c r="M21" s="134"/>
      <c r="N21" s="135"/>
      <c r="O21" s="136"/>
      <c r="P21" s="137"/>
      <c r="Q21" s="136"/>
      <c r="R21" s="138"/>
      <c r="S21" s="225"/>
      <c r="T21" s="226"/>
      <c r="U21" s="226"/>
      <c r="V21" s="227"/>
      <c r="W21" s="184"/>
      <c r="X21" s="185"/>
      <c r="Y21" s="192"/>
      <c r="Z21" s="193"/>
      <c r="AA21" s="188"/>
      <c r="AB21" s="189"/>
      <c r="AC21" s="189"/>
      <c r="AD21" s="189"/>
      <c r="AE21" s="172"/>
      <c r="AF21" s="206"/>
      <c r="AG21" s="197"/>
      <c r="AH21" s="195"/>
      <c r="AI21" s="84"/>
      <c r="AJ21" s="70"/>
      <c r="AK21" s="209"/>
      <c r="AL21" s="210"/>
      <c r="AM21" s="210"/>
      <c r="AN21" s="210"/>
      <c r="AO21" s="210"/>
      <c r="AP21" s="210"/>
      <c r="AQ21" s="243"/>
      <c r="AR21" s="209"/>
      <c r="AS21" s="210"/>
      <c r="AT21" s="210"/>
      <c r="AU21" s="210"/>
      <c r="AV21" s="210"/>
      <c r="AW21" s="210"/>
      <c r="AX21" s="243"/>
      <c r="AY21" s="246"/>
      <c r="AZ21" s="247"/>
      <c r="BA21" s="247"/>
      <c r="BB21" s="247"/>
      <c r="BC21" s="247"/>
      <c r="BD21" s="247"/>
      <c r="BE21" s="175"/>
      <c r="BF21" s="261"/>
      <c r="BG21" s="262"/>
      <c r="BH21" s="262"/>
      <c r="BI21" s="262"/>
      <c r="BJ21" s="262"/>
      <c r="BK21" s="262"/>
      <c r="BL21" s="263"/>
      <c r="BM21" s="184"/>
      <c r="BN21" s="282"/>
      <c r="BO21" s="275"/>
      <c r="BP21" s="276"/>
      <c r="BQ21" s="279"/>
      <c r="BR21" s="280"/>
      <c r="BS21" s="280"/>
      <c r="BT21" s="280"/>
      <c r="BU21" s="172"/>
      <c r="BV21" s="173"/>
    </row>
    <row r="22" spans="2:74" ht="19.5" customHeight="1" x14ac:dyDescent="0.15">
      <c r="B22" s="427"/>
      <c r="C22" s="428"/>
      <c r="D22" s="428"/>
      <c r="E22" s="428"/>
      <c r="F22" s="429"/>
      <c r="G22" s="349"/>
      <c r="H22" s="350"/>
      <c r="I22" s="350"/>
      <c r="J22" s="350"/>
      <c r="K22" s="350"/>
      <c r="L22" s="350"/>
      <c r="M22" s="350"/>
      <c r="N22" s="350"/>
      <c r="O22" s="350"/>
      <c r="P22" s="350"/>
      <c r="Q22" s="350"/>
      <c r="R22" s="351"/>
      <c r="S22" s="358"/>
      <c r="T22" s="359"/>
      <c r="U22" s="359"/>
      <c r="V22" s="360"/>
      <c r="W22" s="234" t="s">
        <v>30</v>
      </c>
      <c r="X22" s="235"/>
      <c r="Y22" s="176" t="str">
        <f>IF(OR(S22="41(短期)",Y20=""),"",IF(Y20&lt;4,1,IF((Y20-3)&gt;=32,32,Y20-3)))</f>
        <v/>
      </c>
      <c r="Z22" s="177"/>
      <c r="AA22" s="338" t="str">
        <f>IF($Y$22="","",LEFT(VLOOKUP($Y$22,'標準報酬等級表-厚年・退職等'!$B$10:$L$59,11,FALSE),3))</f>
        <v/>
      </c>
      <c r="AB22" s="339"/>
      <c r="AC22" s="339"/>
      <c r="AD22" s="339"/>
      <c r="AE22" s="250"/>
      <c r="AF22" s="251"/>
      <c r="AG22" s="85"/>
      <c r="AH22" s="86" t="str">
        <f>IF(OR(B18="",S18="1 対象者"),"",6)</f>
        <v/>
      </c>
      <c r="AI22" s="87"/>
      <c r="AJ22" s="88"/>
      <c r="AK22" s="198"/>
      <c r="AL22" s="199"/>
      <c r="AM22" s="199"/>
      <c r="AN22" s="199"/>
      <c r="AO22" s="199"/>
      <c r="AP22" s="199"/>
      <c r="AQ22" s="89"/>
      <c r="AR22" s="198"/>
      <c r="AS22" s="199"/>
      <c r="AT22" s="199"/>
      <c r="AU22" s="199"/>
      <c r="AV22" s="199"/>
      <c r="AW22" s="199"/>
      <c r="AX22" s="90"/>
      <c r="AY22" s="236">
        <f>AK22+AR22</f>
        <v>0</v>
      </c>
      <c r="AZ22" s="237"/>
      <c r="BA22" s="237"/>
      <c r="BB22" s="237"/>
      <c r="BC22" s="237"/>
      <c r="BD22" s="237"/>
      <c r="BE22" s="91"/>
      <c r="BF22" s="261"/>
      <c r="BG22" s="262"/>
      <c r="BH22" s="262"/>
      <c r="BI22" s="262"/>
      <c r="BJ22" s="262"/>
      <c r="BK22" s="262"/>
      <c r="BL22" s="263"/>
      <c r="BM22" s="234" t="s">
        <v>30</v>
      </c>
      <c r="BN22" s="235"/>
      <c r="BO22" s="176" t="str">
        <f>IF(S22="41(短期)","",IF(BF19="",Y22,IFERROR(LOOKUP(BF19,'標準報酬等級表-厚年・退職等'!$N$10:$Q$41,'標準報酬等級表-厚年・退職等'!$B$10:$B$41),"")))</f>
        <v/>
      </c>
      <c r="BP22" s="177"/>
      <c r="BQ22" s="259" t="str">
        <f>IF(BO22="","",IF(BF19="",AA22,IFERROR(LOOKUP(BF19,'標準報酬等級表-厚年・退職等'!$N$10:$Q$41,'標準報酬等級表-厚年・退職等'!$L$10:$L$41)/1000,"")))</f>
        <v/>
      </c>
      <c r="BR22" s="260"/>
      <c r="BS22" s="260"/>
      <c r="BT22" s="260"/>
      <c r="BU22" s="90"/>
      <c r="BV22" s="89"/>
    </row>
    <row r="23" spans="2:74" ht="19.5" customHeight="1" thickBot="1" x14ac:dyDescent="0.2">
      <c r="B23" s="430"/>
      <c r="C23" s="431"/>
      <c r="D23" s="431"/>
      <c r="E23" s="431"/>
      <c r="F23" s="432"/>
      <c r="G23" s="384"/>
      <c r="H23" s="445"/>
      <c r="I23" s="445"/>
      <c r="J23" s="445"/>
      <c r="K23" s="445"/>
      <c r="L23" s="445"/>
      <c r="M23" s="445"/>
      <c r="N23" s="445"/>
      <c r="O23" s="445"/>
      <c r="P23" s="445"/>
      <c r="Q23" s="445"/>
      <c r="R23" s="446"/>
      <c r="S23" s="367"/>
      <c r="T23" s="368"/>
      <c r="U23" s="368"/>
      <c r="V23" s="369"/>
      <c r="W23" s="269" t="s">
        <v>31</v>
      </c>
      <c r="X23" s="270"/>
      <c r="Y23" s="387" t="str">
        <f>Y22</f>
        <v/>
      </c>
      <c r="Z23" s="388"/>
      <c r="AA23" s="389" t="str">
        <f>AA22</f>
        <v/>
      </c>
      <c r="AB23" s="390"/>
      <c r="AC23" s="390"/>
      <c r="AD23" s="390"/>
      <c r="AE23" s="248"/>
      <c r="AF23" s="249"/>
      <c r="AG23" s="284"/>
      <c r="AH23" s="284"/>
      <c r="AI23" s="284"/>
      <c r="AJ23" s="270"/>
      <c r="AK23" s="168">
        <f>IF(S18&lt;&gt;"","",SUM(AK18:AK22))</f>
        <v>0</v>
      </c>
      <c r="AL23" s="169"/>
      <c r="AM23" s="169"/>
      <c r="AN23" s="169"/>
      <c r="AO23" s="169"/>
      <c r="AP23" s="169"/>
      <c r="AQ23" s="92"/>
      <c r="AR23" s="168">
        <f>IF(S18&lt;&gt;"","",SUM(AR18:AR22))</f>
        <v>0</v>
      </c>
      <c r="AS23" s="169"/>
      <c r="AT23" s="169"/>
      <c r="AU23" s="169"/>
      <c r="AV23" s="169"/>
      <c r="AW23" s="169"/>
      <c r="AX23" s="93"/>
      <c r="AY23" s="168">
        <f>IF(S18&lt;&gt;"","",SUM(AY18:AY22))</f>
        <v>0</v>
      </c>
      <c r="AZ23" s="285"/>
      <c r="BA23" s="285"/>
      <c r="BB23" s="285"/>
      <c r="BC23" s="285"/>
      <c r="BD23" s="285"/>
      <c r="BE23" s="94"/>
      <c r="BF23" s="264"/>
      <c r="BG23" s="265"/>
      <c r="BH23" s="265"/>
      <c r="BI23" s="265"/>
      <c r="BJ23" s="265"/>
      <c r="BK23" s="265"/>
      <c r="BL23" s="266"/>
      <c r="BM23" s="269" t="s">
        <v>31</v>
      </c>
      <c r="BN23" s="270"/>
      <c r="BO23" s="267" t="str">
        <f>BO22</f>
        <v/>
      </c>
      <c r="BP23" s="268"/>
      <c r="BQ23" s="271" t="str">
        <f>BQ22</f>
        <v/>
      </c>
      <c r="BR23" s="272"/>
      <c r="BS23" s="272"/>
      <c r="BT23" s="272"/>
      <c r="BU23" s="95"/>
      <c r="BV23" s="96"/>
    </row>
    <row r="24" spans="2:74" ht="9.75" customHeight="1" x14ac:dyDescent="0.15">
      <c r="B24" s="162"/>
      <c r="C24" s="163"/>
      <c r="D24" s="163"/>
      <c r="E24" s="163"/>
      <c r="F24" s="164"/>
      <c r="G24" s="376" t="str">
        <f>IF(B24&lt;&gt;"",36,"")</f>
        <v/>
      </c>
      <c r="H24" s="377"/>
      <c r="I24" s="377"/>
      <c r="J24" s="378"/>
      <c r="K24" s="72" t="s">
        <v>23</v>
      </c>
      <c r="L24" s="73"/>
      <c r="M24" s="74"/>
      <c r="N24" s="75" t="s">
        <v>2</v>
      </c>
      <c r="O24" s="76"/>
      <c r="P24" s="77" t="s">
        <v>24</v>
      </c>
      <c r="Q24" s="76"/>
      <c r="R24" s="78" t="s">
        <v>25</v>
      </c>
      <c r="S24" s="228"/>
      <c r="T24" s="229"/>
      <c r="U24" s="229"/>
      <c r="V24" s="229"/>
      <c r="W24" s="391"/>
      <c r="X24" s="392"/>
      <c r="Y24" s="97" t="s">
        <v>23</v>
      </c>
      <c r="Z24" s="98"/>
      <c r="AA24" s="99"/>
      <c r="AB24" s="100" t="s">
        <v>2</v>
      </c>
      <c r="AC24" s="99"/>
      <c r="AD24" s="101"/>
      <c r="AE24" s="101"/>
      <c r="AF24" s="80" t="s">
        <v>26</v>
      </c>
      <c r="AG24" s="102"/>
      <c r="AH24" s="78" t="s">
        <v>26</v>
      </c>
      <c r="AI24" s="103"/>
      <c r="AJ24" s="104"/>
      <c r="AK24" s="200"/>
      <c r="AL24" s="325"/>
      <c r="AM24" s="325"/>
      <c r="AN24" s="325"/>
      <c r="AO24" s="325"/>
      <c r="AP24" s="325"/>
      <c r="AQ24" s="105" t="s">
        <v>27</v>
      </c>
      <c r="AR24" s="200"/>
      <c r="AS24" s="201"/>
      <c r="AT24" s="201"/>
      <c r="AU24" s="201"/>
      <c r="AV24" s="201"/>
      <c r="AW24" s="201"/>
      <c r="AX24" s="105" t="s">
        <v>27</v>
      </c>
      <c r="AY24" s="238">
        <f>AK24+AR24</f>
        <v>0</v>
      </c>
      <c r="AZ24" s="239"/>
      <c r="BA24" s="239"/>
      <c r="BB24" s="239"/>
      <c r="BC24" s="239"/>
      <c r="BD24" s="239"/>
      <c r="BE24" s="105" t="s">
        <v>27</v>
      </c>
      <c r="BF24" s="106"/>
      <c r="BG24" s="98"/>
      <c r="BH24" s="98"/>
      <c r="BI24" s="98"/>
      <c r="BJ24" s="98"/>
      <c r="BK24" s="98"/>
      <c r="BL24" s="79" t="s">
        <v>27</v>
      </c>
      <c r="BM24" s="252"/>
      <c r="BN24" s="253"/>
      <c r="BO24" s="253"/>
      <c r="BP24" s="253"/>
      <c r="BQ24" s="253"/>
      <c r="BR24" s="253"/>
      <c r="BS24" s="253"/>
      <c r="BT24" s="253"/>
      <c r="BU24" s="253"/>
      <c r="BV24" s="254"/>
    </row>
    <row r="25" spans="2:74" ht="10.5" customHeight="1" thickBot="1" x14ac:dyDescent="0.2">
      <c r="B25" s="162"/>
      <c r="C25" s="163"/>
      <c r="D25" s="163"/>
      <c r="E25" s="163"/>
      <c r="F25" s="164"/>
      <c r="G25" s="379"/>
      <c r="H25" s="380"/>
      <c r="I25" s="380"/>
      <c r="J25" s="381"/>
      <c r="K25" s="65"/>
      <c r="L25" s="147" t="str">
        <f>IF($B$24&lt;&gt;"",L$19,"")</f>
        <v/>
      </c>
      <c r="M25" s="144" t="str">
        <f t="shared" ref="M25:R25" si="0">IF($B$24&lt;&gt;"",M$19,"")</f>
        <v/>
      </c>
      <c r="N25" s="144" t="str">
        <f t="shared" si="0"/>
        <v/>
      </c>
      <c r="O25" s="144" t="str">
        <f t="shared" si="0"/>
        <v/>
      </c>
      <c r="P25" s="144" t="str">
        <f t="shared" si="0"/>
        <v/>
      </c>
      <c r="Q25" s="144" t="str">
        <f t="shared" si="0"/>
        <v/>
      </c>
      <c r="R25" s="148" t="str">
        <f t="shared" si="0"/>
        <v/>
      </c>
      <c r="S25" s="230"/>
      <c r="T25" s="231"/>
      <c r="U25" s="231"/>
      <c r="V25" s="231"/>
      <c r="W25" s="356"/>
      <c r="X25" s="357"/>
      <c r="Y25" s="139"/>
      <c r="Z25" s="32"/>
      <c r="AA25" s="33"/>
      <c r="AB25" s="33"/>
      <c r="AC25" s="33"/>
      <c r="AD25" s="404"/>
      <c r="AE25" s="405"/>
      <c r="AF25" s="107"/>
      <c r="AG25" s="67"/>
      <c r="AH25" s="68" t="str">
        <f>IF(OR(B24="",S24="1 対象者"),"",4)</f>
        <v/>
      </c>
      <c r="AI25" s="69"/>
      <c r="AJ25" s="70"/>
      <c r="AK25" s="326"/>
      <c r="AL25" s="327"/>
      <c r="AM25" s="327"/>
      <c r="AN25" s="327"/>
      <c r="AO25" s="327"/>
      <c r="AP25" s="327"/>
      <c r="AQ25" s="71"/>
      <c r="AR25" s="202"/>
      <c r="AS25" s="203"/>
      <c r="AT25" s="203"/>
      <c r="AU25" s="203"/>
      <c r="AV25" s="203"/>
      <c r="AW25" s="203"/>
      <c r="AX25" s="71"/>
      <c r="AY25" s="240"/>
      <c r="AZ25" s="241"/>
      <c r="BA25" s="241"/>
      <c r="BB25" s="241"/>
      <c r="BC25" s="241"/>
      <c r="BD25" s="241"/>
      <c r="BE25" s="71"/>
      <c r="BF25" s="261" t="str">
        <f>IF(BF29="",IFERROR(ROUNDDOWN(AVERAGEIF(AY24:BD28,"&gt;0"),0),""),AK24)</f>
        <v/>
      </c>
      <c r="BG25" s="262"/>
      <c r="BH25" s="262"/>
      <c r="BI25" s="262"/>
      <c r="BJ25" s="262"/>
      <c r="BK25" s="262"/>
      <c r="BL25" s="263"/>
      <c r="BM25" s="255"/>
      <c r="BN25" s="256"/>
      <c r="BO25" s="256"/>
      <c r="BP25" s="256"/>
      <c r="BQ25" s="256"/>
      <c r="BR25" s="256"/>
      <c r="BS25" s="256"/>
      <c r="BT25" s="256"/>
      <c r="BU25" s="256"/>
      <c r="BV25" s="257"/>
    </row>
    <row r="26" spans="2:74" ht="9.75" customHeight="1" x14ac:dyDescent="0.15">
      <c r="B26" s="162"/>
      <c r="C26" s="163"/>
      <c r="D26" s="163"/>
      <c r="E26" s="163"/>
      <c r="F26" s="164"/>
      <c r="G26" s="340"/>
      <c r="H26" s="341"/>
      <c r="I26" s="341"/>
      <c r="J26" s="342"/>
      <c r="K26" s="72" t="s">
        <v>23</v>
      </c>
      <c r="L26" s="73"/>
      <c r="M26" s="74"/>
      <c r="N26" s="75" t="s">
        <v>2</v>
      </c>
      <c r="O26" s="76"/>
      <c r="P26" s="77" t="s">
        <v>24</v>
      </c>
      <c r="Q26" s="76"/>
      <c r="R26" s="78" t="s">
        <v>25</v>
      </c>
      <c r="S26" s="230"/>
      <c r="T26" s="231"/>
      <c r="U26" s="231"/>
      <c r="V26" s="231"/>
      <c r="W26" s="182" t="s">
        <v>28</v>
      </c>
      <c r="X26" s="183"/>
      <c r="Y26" s="190"/>
      <c r="Z26" s="191"/>
      <c r="AA26" s="186" t="str">
        <f>IF($Y$26="","",LEFT(VLOOKUP($Y$26,'標準報酬等級表-短期'!$B$10:$L$59,11,FALSE),3))</f>
        <v/>
      </c>
      <c r="AB26" s="187"/>
      <c r="AC26" s="187"/>
      <c r="AD26" s="187"/>
      <c r="AE26" s="204" t="s">
        <v>29</v>
      </c>
      <c r="AF26" s="205"/>
      <c r="AG26" s="196"/>
      <c r="AH26" s="194" t="str">
        <f>IF(OR(B24="",S24="1 対象者"),"",5)</f>
        <v/>
      </c>
      <c r="AI26" s="81"/>
      <c r="AJ26" s="82"/>
      <c r="AK26" s="207"/>
      <c r="AL26" s="208"/>
      <c r="AM26" s="208"/>
      <c r="AN26" s="208"/>
      <c r="AO26" s="208"/>
      <c r="AP26" s="208"/>
      <c r="AQ26" s="242"/>
      <c r="AR26" s="207"/>
      <c r="AS26" s="208"/>
      <c r="AT26" s="208"/>
      <c r="AU26" s="208"/>
      <c r="AV26" s="208"/>
      <c r="AW26" s="208"/>
      <c r="AX26" s="242"/>
      <c r="AY26" s="244">
        <f>AK26+AR26</f>
        <v>0</v>
      </c>
      <c r="AZ26" s="245"/>
      <c r="BA26" s="245"/>
      <c r="BB26" s="245"/>
      <c r="BC26" s="245"/>
      <c r="BD26" s="245"/>
      <c r="BE26" s="174"/>
      <c r="BF26" s="261"/>
      <c r="BG26" s="262"/>
      <c r="BH26" s="262"/>
      <c r="BI26" s="262"/>
      <c r="BJ26" s="262"/>
      <c r="BK26" s="262"/>
      <c r="BL26" s="263"/>
      <c r="BM26" s="182" t="s">
        <v>28</v>
      </c>
      <c r="BN26" s="281"/>
      <c r="BO26" s="273">
        <f>IF(BF25="",Y26,IFERROR(LOOKUP(BF25,'標準報酬等級表-短期'!$N$10:$Q$59,'標準報酬等級表-短期'!$B$10:$B$59),""))</f>
        <v>0</v>
      </c>
      <c r="BP26" s="274"/>
      <c r="BQ26" s="277" t="str">
        <f>IF(BF25="",AA26,IFERROR(LOOKUP(BF25,'標準報酬等級表-短期'!$N$10:$Q$59,'標準報酬等級表-短期'!$L$10:$L$59)/1000,""))</f>
        <v/>
      </c>
      <c r="BR26" s="278"/>
      <c r="BS26" s="278"/>
      <c r="BT26" s="278"/>
      <c r="BU26" s="170" t="s">
        <v>29</v>
      </c>
      <c r="BV26" s="171"/>
    </row>
    <row r="27" spans="2:74" ht="10.5" customHeight="1" x14ac:dyDescent="0.15">
      <c r="B27" s="162"/>
      <c r="C27" s="163"/>
      <c r="D27" s="163"/>
      <c r="E27" s="163"/>
      <c r="F27" s="164"/>
      <c r="G27" s="343"/>
      <c r="H27" s="344"/>
      <c r="I27" s="344"/>
      <c r="J27" s="345"/>
      <c r="K27" s="83"/>
      <c r="L27" s="133"/>
      <c r="M27" s="134"/>
      <c r="N27" s="135"/>
      <c r="O27" s="136"/>
      <c r="P27" s="137"/>
      <c r="Q27" s="136"/>
      <c r="R27" s="138"/>
      <c r="S27" s="232"/>
      <c r="T27" s="233"/>
      <c r="U27" s="233"/>
      <c r="V27" s="233"/>
      <c r="W27" s="184"/>
      <c r="X27" s="185"/>
      <c r="Y27" s="192"/>
      <c r="Z27" s="193"/>
      <c r="AA27" s="188"/>
      <c r="AB27" s="189"/>
      <c r="AC27" s="189"/>
      <c r="AD27" s="189"/>
      <c r="AE27" s="172"/>
      <c r="AF27" s="206"/>
      <c r="AG27" s="197"/>
      <c r="AH27" s="195"/>
      <c r="AI27" s="84"/>
      <c r="AJ27" s="70"/>
      <c r="AK27" s="209"/>
      <c r="AL27" s="210"/>
      <c r="AM27" s="210"/>
      <c r="AN27" s="210"/>
      <c r="AO27" s="210"/>
      <c r="AP27" s="210"/>
      <c r="AQ27" s="243"/>
      <c r="AR27" s="209"/>
      <c r="AS27" s="210"/>
      <c r="AT27" s="210"/>
      <c r="AU27" s="210"/>
      <c r="AV27" s="210"/>
      <c r="AW27" s="210"/>
      <c r="AX27" s="243"/>
      <c r="AY27" s="246"/>
      <c r="AZ27" s="247"/>
      <c r="BA27" s="247"/>
      <c r="BB27" s="247"/>
      <c r="BC27" s="247"/>
      <c r="BD27" s="247"/>
      <c r="BE27" s="175"/>
      <c r="BF27" s="261"/>
      <c r="BG27" s="262"/>
      <c r="BH27" s="262"/>
      <c r="BI27" s="262"/>
      <c r="BJ27" s="262"/>
      <c r="BK27" s="262"/>
      <c r="BL27" s="263"/>
      <c r="BM27" s="184"/>
      <c r="BN27" s="282"/>
      <c r="BO27" s="275"/>
      <c r="BP27" s="276"/>
      <c r="BQ27" s="279"/>
      <c r="BR27" s="280"/>
      <c r="BS27" s="280"/>
      <c r="BT27" s="280"/>
      <c r="BU27" s="172"/>
      <c r="BV27" s="173"/>
    </row>
    <row r="28" spans="2:74" ht="19.5" customHeight="1" x14ac:dyDescent="0.15">
      <c r="B28" s="162"/>
      <c r="C28" s="163"/>
      <c r="D28" s="163"/>
      <c r="E28" s="163"/>
      <c r="F28" s="164"/>
      <c r="G28" s="349"/>
      <c r="H28" s="350"/>
      <c r="I28" s="350"/>
      <c r="J28" s="350"/>
      <c r="K28" s="350"/>
      <c r="L28" s="350"/>
      <c r="M28" s="350"/>
      <c r="N28" s="350"/>
      <c r="O28" s="350"/>
      <c r="P28" s="350"/>
      <c r="Q28" s="350"/>
      <c r="R28" s="351"/>
      <c r="S28" s="358"/>
      <c r="T28" s="359"/>
      <c r="U28" s="359"/>
      <c r="V28" s="360"/>
      <c r="W28" s="234" t="s">
        <v>32</v>
      </c>
      <c r="X28" s="235"/>
      <c r="Y28" s="176" t="str">
        <f>IF(OR(S28="41(短期)",Y26=""),"",IF(Y26&lt;4,1,IF((Y26-3)&gt;=32,32,Y26-3)))</f>
        <v/>
      </c>
      <c r="Z28" s="177"/>
      <c r="AA28" s="338" t="str">
        <f>IF($Y$28="","",LEFT(VLOOKUP($Y$28,'標準報酬等級表-厚年・退職等'!$B$10:$L$59,11,FALSE),3))</f>
        <v/>
      </c>
      <c r="AB28" s="339"/>
      <c r="AC28" s="339"/>
      <c r="AD28" s="339"/>
      <c r="AE28" s="250"/>
      <c r="AF28" s="251"/>
      <c r="AG28" s="85"/>
      <c r="AH28" s="86" t="str">
        <f>IF(OR(B24="",S24="1 対象者"),"",6)</f>
        <v/>
      </c>
      <c r="AI28" s="87"/>
      <c r="AJ28" s="88"/>
      <c r="AK28" s="198"/>
      <c r="AL28" s="199"/>
      <c r="AM28" s="199"/>
      <c r="AN28" s="199"/>
      <c r="AO28" s="199"/>
      <c r="AP28" s="199"/>
      <c r="AQ28" s="89"/>
      <c r="AR28" s="198"/>
      <c r="AS28" s="199"/>
      <c r="AT28" s="199"/>
      <c r="AU28" s="199"/>
      <c r="AV28" s="199"/>
      <c r="AW28" s="199"/>
      <c r="AX28" s="90"/>
      <c r="AY28" s="236">
        <f>AK28+AR28</f>
        <v>0</v>
      </c>
      <c r="AZ28" s="237"/>
      <c r="BA28" s="237"/>
      <c r="BB28" s="237"/>
      <c r="BC28" s="237"/>
      <c r="BD28" s="237"/>
      <c r="BE28" s="91"/>
      <c r="BF28" s="261"/>
      <c r="BG28" s="262"/>
      <c r="BH28" s="262"/>
      <c r="BI28" s="262"/>
      <c r="BJ28" s="262"/>
      <c r="BK28" s="262"/>
      <c r="BL28" s="263"/>
      <c r="BM28" s="234" t="s">
        <v>30</v>
      </c>
      <c r="BN28" s="235"/>
      <c r="BO28" s="176" t="str">
        <f>IF(S28="41(短期)","",IF(BF25="",Y28,IFERROR(LOOKUP(BF25,'標準報酬等級表-厚年・退職等'!$N$10:$Q$41,'標準報酬等級表-厚年・退職等'!$B$10:$B$41),"")))</f>
        <v/>
      </c>
      <c r="BP28" s="177"/>
      <c r="BQ28" s="259" t="str">
        <f>IF(BO28="","",IF(BF25="",AA28,IFERROR(LOOKUP(BF25,'標準報酬等級表-厚年・退職等'!$N$10:$Q$41,'標準報酬等級表-厚年・退職等'!$L$10:$L$41)/1000,"")))</f>
        <v/>
      </c>
      <c r="BR28" s="260"/>
      <c r="BS28" s="260"/>
      <c r="BT28" s="260"/>
      <c r="BU28" s="90"/>
      <c r="BV28" s="89"/>
    </row>
    <row r="29" spans="2:74" ht="19.5" customHeight="1" thickBot="1" x14ac:dyDescent="0.2">
      <c r="B29" s="165"/>
      <c r="C29" s="166"/>
      <c r="D29" s="166"/>
      <c r="E29" s="166"/>
      <c r="F29" s="167"/>
      <c r="G29" s="384"/>
      <c r="H29" s="385"/>
      <c r="I29" s="385"/>
      <c r="J29" s="385"/>
      <c r="K29" s="385"/>
      <c r="L29" s="385"/>
      <c r="M29" s="385"/>
      <c r="N29" s="385"/>
      <c r="O29" s="385"/>
      <c r="P29" s="385"/>
      <c r="Q29" s="385"/>
      <c r="R29" s="386"/>
      <c r="S29" s="367"/>
      <c r="T29" s="368"/>
      <c r="U29" s="368"/>
      <c r="V29" s="369"/>
      <c r="W29" s="269" t="s">
        <v>31</v>
      </c>
      <c r="X29" s="270"/>
      <c r="Y29" s="387" t="str">
        <f>Y28</f>
        <v/>
      </c>
      <c r="Z29" s="388"/>
      <c r="AA29" s="389" t="str">
        <f>AA28</f>
        <v/>
      </c>
      <c r="AB29" s="390"/>
      <c r="AC29" s="390"/>
      <c r="AD29" s="390"/>
      <c r="AE29" s="248"/>
      <c r="AF29" s="249"/>
      <c r="AG29" s="284"/>
      <c r="AH29" s="284"/>
      <c r="AI29" s="284"/>
      <c r="AJ29" s="270"/>
      <c r="AK29" s="168">
        <f>IF(S24&lt;&gt;"","",SUM(AK24:AK28))</f>
        <v>0</v>
      </c>
      <c r="AL29" s="169"/>
      <c r="AM29" s="169"/>
      <c r="AN29" s="169"/>
      <c r="AO29" s="169"/>
      <c r="AP29" s="169"/>
      <c r="AQ29" s="92"/>
      <c r="AR29" s="168">
        <f>IF(S24&lt;&gt;"","",SUM(AR24:AR28))</f>
        <v>0</v>
      </c>
      <c r="AS29" s="169"/>
      <c r="AT29" s="169"/>
      <c r="AU29" s="169"/>
      <c r="AV29" s="169"/>
      <c r="AW29" s="169"/>
      <c r="AX29" s="93"/>
      <c r="AY29" s="168">
        <f>IF(S24&lt;&gt;"","",SUM(AY24:AY28))</f>
        <v>0</v>
      </c>
      <c r="AZ29" s="285"/>
      <c r="BA29" s="285"/>
      <c r="BB29" s="285"/>
      <c r="BC29" s="285"/>
      <c r="BD29" s="285"/>
      <c r="BE29" s="94"/>
      <c r="BF29" s="264"/>
      <c r="BG29" s="265"/>
      <c r="BH29" s="265"/>
      <c r="BI29" s="265"/>
      <c r="BJ29" s="265"/>
      <c r="BK29" s="265"/>
      <c r="BL29" s="266"/>
      <c r="BM29" s="269" t="s">
        <v>31</v>
      </c>
      <c r="BN29" s="270"/>
      <c r="BO29" s="267" t="str">
        <f>BO28</f>
        <v/>
      </c>
      <c r="BP29" s="268"/>
      <c r="BQ29" s="271" t="str">
        <f>BQ28</f>
        <v/>
      </c>
      <c r="BR29" s="272"/>
      <c r="BS29" s="272"/>
      <c r="BT29" s="272"/>
      <c r="BU29" s="95"/>
      <c r="BV29" s="96"/>
    </row>
    <row r="30" spans="2:74" ht="9.75" customHeight="1" x14ac:dyDescent="0.15">
      <c r="B30" s="162"/>
      <c r="C30" s="163"/>
      <c r="D30" s="163"/>
      <c r="E30" s="163"/>
      <c r="F30" s="164"/>
      <c r="G30" s="376" t="str">
        <f>IF(B30&lt;&gt;"",36,"")</f>
        <v/>
      </c>
      <c r="H30" s="377"/>
      <c r="I30" s="377"/>
      <c r="J30" s="378"/>
      <c r="K30" s="108" t="s">
        <v>23</v>
      </c>
      <c r="L30" s="73"/>
      <c r="M30" s="74"/>
      <c r="N30" s="75" t="s">
        <v>2</v>
      </c>
      <c r="O30" s="76"/>
      <c r="P30" s="77" t="s">
        <v>24</v>
      </c>
      <c r="Q30" s="76"/>
      <c r="R30" s="78" t="s">
        <v>25</v>
      </c>
      <c r="S30" s="228"/>
      <c r="T30" s="229"/>
      <c r="U30" s="229"/>
      <c r="V30" s="229"/>
      <c r="W30" s="391"/>
      <c r="X30" s="392"/>
      <c r="Y30" s="97" t="s">
        <v>23</v>
      </c>
      <c r="Z30" s="98"/>
      <c r="AA30" s="99"/>
      <c r="AB30" s="100" t="s">
        <v>2</v>
      </c>
      <c r="AC30" s="99"/>
      <c r="AD30" s="101"/>
      <c r="AE30" s="101"/>
      <c r="AF30" s="80" t="s">
        <v>26</v>
      </c>
      <c r="AG30" s="102"/>
      <c r="AH30" s="78" t="s">
        <v>26</v>
      </c>
      <c r="AI30" s="103"/>
      <c r="AJ30" s="104"/>
      <c r="AK30" s="200"/>
      <c r="AL30" s="325"/>
      <c r="AM30" s="325"/>
      <c r="AN30" s="325"/>
      <c r="AO30" s="325"/>
      <c r="AP30" s="325"/>
      <c r="AQ30" s="105" t="s">
        <v>27</v>
      </c>
      <c r="AR30" s="200"/>
      <c r="AS30" s="201"/>
      <c r="AT30" s="201"/>
      <c r="AU30" s="201"/>
      <c r="AV30" s="201"/>
      <c r="AW30" s="201"/>
      <c r="AX30" s="105" t="s">
        <v>27</v>
      </c>
      <c r="AY30" s="238">
        <f>AK30+AR30</f>
        <v>0</v>
      </c>
      <c r="AZ30" s="239"/>
      <c r="BA30" s="239"/>
      <c r="BB30" s="239"/>
      <c r="BC30" s="239"/>
      <c r="BD30" s="239"/>
      <c r="BE30" s="105" t="s">
        <v>27</v>
      </c>
      <c r="BF30" s="106"/>
      <c r="BG30" s="98"/>
      <c r="BH30" s="98"/>
      <c r="BI30" s="98"/>
      <c r="BJ30" s="98"/>
      <c r="BK30" s="98"/>
      <c r="BL30" s="79" t="s">
        <v>27</v>
      </c>
      <c r="BM30" s="252"/>
      <c r="BN30" s="253"/>
      <c r="BO30" s="253"/>
      <c r="BP30" s="253"/>
      <c r="BQ30" s="253"/>
      <c r="BR30" s="253"/>
      <c r="BS30" s="253"/>
      <c r="BT30" s="253"/>
      <c r="BU30" s="253"/>
      <c r="BV30" s="254"/>
    </row>
    <row r="31" spans="2:74" ht="10.5" customHeight="1" thickBot="1" x14ac:dyDescent="0.2">
      <c r="B31" s="162"/>
      <c r="C31" s="163"/>
      <c r="D31" s="163"/>
      <c r="E31" s="163"/>
      <c r="F31" s="164"/>
      <c r="G31" s="379"/>
      <c r="H31" s="380"/>
      <c r="I31" s="380"/>
      <c r="J31" s="381"/>
      <c r="K31" s="65"/>
      <c r="L31" s="147" t="str">
        <f>IF($B$30&lt;&gt;"",L$19,"")</f>
        <v/>
      </c>
      <c r="M31" s="144" t="str">
        <f t="shared" ref="M31:R31" si="1">IF($B$30&lt;&gt;"",M$19,"")</f>
        <v/>
      </c>
      <c r="N31" s="144" t="str">
        <f t="shared" si="1"/>
        <v/>
      </c>
      <c r="O31" s="144" t="str">
        <f t="shared" si="1"/>
        <v/>
      </c>
      <c r="P31" s="144" t="str">
        <f t="shared" si="1"/>
        <v/>
      </c>
      <c r="Q31" s="144" t="str">
        <f t="shared" si="1"/>
        <v/>
      </c>
      <c r="R31" s="148" t="str">
        <f t="shared" si="1"/>
        <v/>
      </c>
      <c r="S31" s="230"/>
      <c r="T31" s="231"/>
      <c r="U31" s="231"/>
      <c r="V31" s="231"/>
      <c r="W31" s="356"/>
      <c r="X31" s="357"/>
      <c r="Y31" s="139"/>
      <c r="Z31" s="30"/>
      <c r="AA31" s="31"/>
      <c r="AB31" s="31"/>
      <c r="AC31" s="31"/>
      <c r="AD31" s="352"/>
      <c r="AE31" s="353"/>
      <c r="AF31" s="66"/>
      <c r="AG31" s="67"/>
      <c r="AH31" s="68" t="str">
        <f>IF(OR(B30="",S30="1 対象者"),"",4)</f>
        <v/>
      </c>
      <c r="AI31" s="69"/>
      <c r="AJ31" s="70"/>
      <c r="AK31" s="326"/>
      <c r="AL31" s="327"/>
      <c r="AM31" s="327"/>
      <c r="AN31" s="327"/>
      <c r="AO31" s="327"/>
      <c r="AP31" s="327"/>
      <c r="AQ31" s="71"/>
      <c r="AR31" s="202"/>
      <c r="AS31" s="203"/>
      <c r="AT31" s="203"/>
      <c r="AU31" s="203"/>
      <c r="AV31" s="203"/>
      <c r="AW31" s="203"/>
      <c r="AX31" s="71"/>
      <c r="AY31" s="240"/>
      <c r="AZ31" s="241"/>
      <c r="BA31" s="241"/>
      <c r="BB31" s="241"/>
      <c r="BC31" s="241"/>
      <c r="BD31" s="241"/>
      <c r="BE31" s="71"/>
      <c r="BF31" s="261" t="str">
        <f>IF(BF35="",IFERROR(ROUNDDOWN(AVERAGEIF(AY30:BD34,"&gt;0"),0),""),AK30)</f>
        <v/>
      </c>
      <c r="BG31" s="262"/>
      <c r="BH31" s="262"/>
      <c r="BI31" s="262"/>
      <c r="BJ31" s="262"/>
      <c r="BK31" s="262"/>
      <c r="BL31" s="263"/>
      <c r="BM31" s="255"/>
      <c r="BN31" s="256"/>
      <c r="BO31" s="256"/>
      <c r="BP31" s="256"/>
      <c r="BQ31" s="256"/>
      <c r="BR31" s="256"/>
      <c r="BS31" s="256"/>
      <c r="BT31" s="256"/>
      <c r="BU31" s="256"/>
      <c r="BV31" s="257"/>
    </row>
    <row r="32" spans="2:74" ht="9.75" customHeight="1" x14ac:dyDescent="0.15">
      <c r="B32" s="162"/>
      <c r="C32" s="163"/>
      <c r="D32" s="163"/>
      <c r="E32" s="163"/>
      <c r="F32" s="164"/>
      <c r="G32" s="340"/>
      <c r="H32" s="341"/>
      <c r="I32" s="341"/>
      <c r="J32" s="342"/>
      <c r="K32" s="72" t="s">
        <v>23</v>
      </c>
      <c r="L32" s="73"/>
      <c r="M32" s="74"/>
      <c r="N32" s="75" t="s">
        <v>2</v>
      </c>
      <c r="O32" s="76"/>
      <c r="P32" s="77" t="s">
        <v>24</v>
      </c>
      <c r="Q32" s="76"/>
      <c r="R32" s="78" t="s">
        <v>25</v>
      </c>
      <c r="S32" s="230"/>
      <c r="T32" s="231"/>
      <c r="U32" s="231"/>
      <c r="V32" s="231"/>
      <c r="W32" s="328" t="s">
        <v>28</v>
      </c>
      <c r="X32" s="329"/>
      <c r="Y32" s="190"/>
      <c r="Z32" s="191"/>
      <c r="AA32" s="186" t="str">
        <f>IF($Y$32="","",LEFT(VLOOKUP($Y$32,'標準報酬等級表-短期'!$B$10:$L$59,11,FALSE),3))</f>
        <v/>
      </c>
      <c r="AB32" s="187"/>
      <c r="AC32" s="187"/>
      <c r="AD32" s="187"/>
      <c r="AE32" s="204" t="s">
        <v>29</v>
      </c>
      <c r="AF32" s="205"/>
      <c r="AG32" s="196"/>
      <c r="AH32" s="194" t="str">
        <f>IF(OR(B30="",S30="1 対象者"),"",5)</f>
        <v/>
      </c>
      <c r="AI32" s="81"/>
      <c r="AJ32" s="82"/>
      <c r="AK32" s="207"/>
      <c r="AL32" s="208"/>
      <c r="AM32" s="208"/>
      <c r="AN32" s="208"/>
      <c r="AO32" s="208"/>
      <c r="AP32" s="208"/>
      <c r="AQ32" s="242"/>
      <c r="AR32" s="207"/>
      <c r="AS32" s="208"/>
      <c r="AT32" s="208"/>
      <c r="AU32" s="208"/>
      <c r="AV32" s="208"/>
      <c r="AW32" s="208"/>
      <c r="AX32" s="242"/>
      <c r="AY32" s="244">
        <f>AK32+AR32</f>
        <v>0</v>
      </c>
      <c r="AZ32" s="245"/>
      <c r="BA32" s="245"/>
      <c r="BB32" s="245"/>
      <c r="BC32" s="245"/>
      <c r="BD32" s="245"/>
      <c r="BE32" s="174"/>
      <c r="BF32" s="261"/>
      <c r="BG32" s="262"/>
      <c r="BH32" s="262"/>
      <c r="BI32" s="262"/>
      <c r="BJ32" s="262"/>
      <c r="BK32" s="262"/>
      <c r="BL32" s="263"/>
      <c r="BM32" s="182" t="s">
        <v>28</v>
      </c>
      <c r="BN32" s="281"/>
      <c r="BO32" s="273">
        <f>IF(BF31="",Y32,IFERROR(LOOKUP(BF31,'標準報酬等級表-短期'!$N$10:$Q$59,'標準報酬等級表-短期'!$B$10:$B$59),""))</f>
        <v>0</v>
      </c>
      <c r="BP32" s="274"/>
      <c r="BQ32" s="277" t="str">
        <f>IF(BF31="",AA32,IFERROR(LOOKUP(BF31,'標準報酬等級表-短期'!$N$10:$Q$59,'標準報酬等級表-短期'!$L$10:$L$59)/1000,""))</f>
        <v/>
      </c>
      <c r="BR32" s="278"/>
      <c r="BS32" s="278"/>
      <c r="BT32" s="278"/>
      <c r="BU32" s="170" t="s">
        <v>29</v>
      </c>
      <c r="BV32" s="171"/>
    </row>
    <row r="33" spans="2:74" ht="10.5" customHeight="1" x14ac:dyDescent="0.15">
      <c r="B33" s="162"/>
      <c r="C33" s="163"/>
      <c r="D33" s="163"/>
      <c r="E33" s="163"/>
      <c r="F33" s="164"/>
      <c r="G33" s="343"/>
      <c r="H33" s="344"/>
      <c r="I33" s="344"/>
      <c r="J33" s="345"/>
      <c r="K33" s="83"/>
      <c r="L33" s="133"/>
      <c r="M33" s="134"/>
      <c r="N33" s="135"/>
      <c r="O33" s="136"/>
      <c r="P33" s="137"/>
      <c r="Q33" s="136"/>
      <c r="R33" s="138"/>
      <c r="S33" s="232"/>
      <c r="T33" s="233"/>
      <c r="U33" s="233"/>
      <c r="V33" s="233"/>
      <c r="W33" s="184"/>
      <c r="X33" s="185"/>
      <c r="Y33" s="192"/>
      <c r="Z33" s="193"/>
      <c r="AA33" s="188"/>
      <c r="AB33" s="189"/>
      <c r="AC33" s="189"/>
      <c r="AD33" s="189"/>
      <c r="AE33" s="172"/>
      <c r="AF33" s="206"/>
      <c r="AG33" s="197"/>
      <c r="AH33" s="195"/>
      <c r="AI33" s="84"/>
      <c r="AJ33" s="70"/>
      <c r="AK33" s="209"/>
      <c r="AL33" s="210"/>
      <c r="AM33" s="210"/>
      <c r="AN33" s="210"/>
      <c r="AO33" s="210"/>
      <c r="AP33" s="210"/>
      <c r="AQ33" s="243"/>
      <c r="AR33" s="209"/>
      <c r="AS33" s="210"/>
      <c r="AT33" s="210"/>
      <c r="AU33" s="210"/>
      <c r="AV33" s="210"/>
      <c r="AW33" s="210"/>
      <c r="AX33" s="243"/>
      <c r="AY33" s="246"/>
      <c r="AZ33" s="247"/>
      <c r="BA33" s="247"/>
      <c r="BB33" s="247"/>
      <c r="BC33" s="247"/>
      <c r="BD33" s="247"/>
      <c r="BE33" s="175"/>
      <c r="BF33" s="261"/>
      <c r="BG33" s="262"/>
      <c r="BH33" s="262"/>
      <c r="BI33" s="262"/>
      <c r="BJ33" s="262"/>
      <c r="BK33" s="262"/>
      <c r="BL33" s="263"/>
      <c r="BM33" s="184"/>
      <c r="BN33" s="282"/>
      <c r="BO33" s="275"/>
      <c r="BP33" s="276"/>
      <c r="BQ33" s="279"/>
      <c r="BR33" s="280"/>
      <c r="BS33" s="280"/>
      <c r="BT33" s="280"/>
      <c r="BU33" s="172"/>
      <c r="BV33" s="173"/>
    </row>
    <row r="34" spans="2:74" ht="19.5" customHeight="1" x14ac:dyDescent="0.15">
      <c r="B34" s="162"/>
      <c r="C34" s="163"/>
      <c r="D34" s="163"/>
      <c r="E34" s="163"/>
      <c r="F34" s="164"/>
      <c r="G34" s="349"/>
      <c r="H34" s="350"/>
      <c r="I34" s="350"/>
      <c r="J34" s="350"/>
      <c r="K34" s="350"/>
      <c r="L34" s="350"/>
      <c r="M34" s="350"/>
      <c r="N34" s="350"/>
      <c r="O34" s="350"/>
      <c r="P34" s="350"/>
      <c r="Q34" s="350"/>
      <c r="R34" s="351"/>
      <c r="S34" s="358"/>
      <c r="T34" s="359"/>
      <c r="U34" s="359"/>
      <c r="V34" s="360"/>
      <c r="W34" s="234" t="s">
        <v>32</v>
      </c>
      <c r="X34" s="235"/>
      <c r="Y34" s="176" t="str">
        <f>IF(OR(S34="41(短期)",Y32=""),"",IF(Y32&lt;4,1,IF((Y32-3)&gt;=32,32,Y32-3)))</f>
        <v/>
      </c>
      <c r="Z34" s="177"/>
      <c r="AA34" s="338" t="str">
        <f>IF($Y$34="","",LEFT(VLOOKUP($Y$34,'標準報酬等級表-厚年・退職等'!$B$10:$L$59,11,FALSE),3))</f>
        <v/>
      </c>
      <c r="AB34" s="339"/>
      <c r="AC34" s="339"/>
      <c r="AD34" s="339"/>
      <c r="AE34" s="250"/>
      <c r="AF34" s="251"/>
      <c r="AG34" s="85"/>
      <c r="AH34" s="86" t="str">
        <f>IF(OR(B30="",S30="1 対象者"),"",6)</f>
        <v/>
      </c>
      <c r="AI34" s="87"/>
      <c r="AJ34" s="88"/>
      <c r="AK34" s="198"/>
      <c r="AL34" s="199"/>
      <c r="AM34" s="199"/>
      <c r="AN34" s="199"/>
      <c r="AO34" s="199"/>
      <c r="AP34" s="199"/>
      <c r="AQ34" s="89"/>
      <c r="AR34" s="198"/>
      <c r="AS34" s="199"/>
      <c r="AT34" s="199"/>
      <c r="AU34" s="199"/>
      <c r="AV34" s="199"/>
      <c r="AW34" s="199"/>
      <c r="AX34" s="90"/>
      <c r="AY34" s="236">
        <f>AK34+AR34</f>
        <v>0</v>
      </c>
      <c r="AZ34" s="237"/>
      <c r="BA34" s="237"/>
      <c r="BB34" s="237"/>
      <c r="BC34" s="237"/>
      <c r="BD34" s="237"/>
      <c r="BE34" s="91"/>
      <c r="BF34" s="261"/>
      <c r="BG34" s="262"/>
      <c r="BH34" s="262"/>
      <c r="BI34" s="262"/>
      <c r="BJ34" s="262"/>
      <c r="BK34" s="262"/>
      <c r="BL34" s="263"/>
      <c r="BM34" s="234" t="s">
        <v>30</v>
      </c>
      <c r="BN34" s="235"/>
      <c r="BO34" s="176" t="str">
        <f>IF(S34="41(短期)","",IF(BF31="",Y34,IFERROR(LOOKUP(BF31,'標準報酬等級表-厚年・退職等'!$N$10:$Q$41,'標準報酬等級表-厚年・退職等'!$B$10:$B$41),"")))</f>
        <v/>
      </c>
      <c r="BP34" s="177"/>
      <c r="BQ34" s="259" t="str">
        <f>IF(BO34="","",IF(BF31="",AA34,IFERROR(LOOKUP(BF31,'標準報酬等級表-厚年・退職等'!$N$10:$Q$41,'標準報酬等級表-厚年・退職等'!$L$10:$L$41)/1000,"")))</f>
        <v/>
      </c>
      <c r="BR34" s="260"/>
      <c r="BS34" s="260"/>
      <c r="BT34" s="260"/>
      <c r="BU34" s="90"/>
      <c r="BV34" s="89"/>
    </row>
    <row r="35" spans="2:74" ht="19.5" customHeight="1" thickBot="1" x14ac:dyDescent="0.2">
      <c r="B35" s="165"/>
      <c r="C35" s="166"/>
      <c r="D35" s="166"/>
      <c r="E35" s="166"/>
      <c r="F35" s="167"/>
      <c r="G35" s="384"/>
      <c r="H35" s="385"/>
      <c r="I35" s="385"/>
      <c r="J35" s="385"/>
      <c r="K35" s="385"/>
      <c r="L35" s="385"/>
      <c r="M35" s="385"/>
      <c r="N35" s="385"/>
      <c r="O35" s="385"/>
      <c r="P35" s="385"/>
      <c r="Q35" s="385"/>
      <c r="R35" s="386"/>
      <c r="S35" s="367"/>
      <c r="T35" s="368"/>
      <c r="U35" s="368"/>
      <c r="V35" s="369"/>
      <c r="W35" s="269" t="s">
        <v>31</v>
      </c>
      <c r="X35" s="270"/>
      <c r="Y35" s="387" t="str">
        <f>Y34</f>
        <v/>
      </c>
      <c r="Z35" s="388"/>
      <c r="AA35" s="389" t="str">
        <f>AA34</f>
        <v/>
      </c>
      <c r="AB35" s="390"/>
      <c r="AC35" s="390"/>
      <c r="AD35" s="390"/>
      <c r="AE35" s="248"/>
      <c r="AF35" s="249"/>
      <c r="AG35" s="284"/>
      <c r="AH35" s="284"/>
      <c r="AI35" s="284"/>
      <c r="AJ35" s="270"/>
      <c r="AK35" s="168">
        <f>IF(S30&lt;&gt;"","",SUM(AK30:AK34))</f>
        <v>0</v>
      </c>
      <c r="AL35" s="169"/>
      <c r="AM35" s="169"/>
      <c r="AN35" s="169"/>
      <c r="AO35" s="169"/>
      <c r="AP35" s="169"/>
      <c r="AQ35" s="92"/>
      <c r="AR35" s="168">
        <f>IF(S30&lt;&gt;"","",SUM(AR30:AR34))</f>
        <v>0</v>
      </c>
      <c r="AS35" s="169"/>
      <c r="AT35" s="169"/>
      <c r="AU35" s="169"/>
      <c r="AV35" s="169"/>
      <c r="AW35" s="169"/>
      <c r="AX35" s="93"/>
      <c r="AY35" s="168">
        <f>IF(S30&lt;&gt;"","",SUM(AY30:AY34))</f>
        <v>0</v>
      </c>
      <c r="AZ35" s="285"/>
      <c r="BA35" s="285"/>
      <c r="BB35" s="285"/>
      <c r="BC35" s="285"/>
      <c r="BD35" s="285"/>
      <c r="BE35" s="94"/>
      <c r="BF35" s="264"/>
      <c r="BG35" s="265"/>
      <c r="BH35" s="265"/>
      <c r="BI35" s="265"/>
      <c r="BJ35" s="265"/>
      <c r="BK35" s="265"/>
      <c r="BL35" s="266"/>
      <c r="BM35" s="269" t="s">
        <v>31</v>
      </c>
      <c r="BN35" s="270"/>
      <c r="BO35" s="267" t="str">
        <f>BO34</f>
        <v/>
      </c>
      <c r="BP35" s="268"/>
      <c r="BQ35" s="271" t="str">
        <f>BQ34</f>
        <v/>
      </c>
      <c r="BR35" s="272"/>
      <c r="BS35" s="272"/>
      <c r="BT35" s="272"/>
      <c r="BU35" s="95"/>
      <c r="BV35" s="96"/>
    </row>
    <row r="36" spans="2:74" ht="9.75" customHeight="1" x14ac:dyDescent="0.15">
      <c r="B36" s="370"/>
      <c r="C36" s="371"/>
      <c r="D36" s="371"/>
      <c r="E36" s="371"/>
      <c r="F36" s="372"/>
      <c r="G36" s="376" t="str">
        <f>IF(B36&lt;&gt;"",36,"")</f>
        <v/>
      </c>
      <c r="H36" s="377"/>
      <c r="I36" s="377"/>
      <c r="J36" s="378"/>
      <c r="K36" s="72" t="s">
        <v>23</v>
      </c>
      <c r="L36" s="73"/>
      <c r="M36" s="74"/>
      <c r="N36" s="75" t="s">
        <v>2</v>
      </c>
      <c r="O36" s="76"/>
      <c r="P36" s="77" t="s">
        <v>24</v>
      </c>
      <c r="Q36" s="76"/>
      <c r="R36" s="78" t="s">
        <v>25</v>
      </c>
      <c r="S36" s="228"/>
      <c r="T36" s="229"/>
      <c r="U36" s="229"/>
      <c r="V36" s="229"/>
      <c r="W36" s="391"/>
      <c r="X36" s="392"/>
      <c r="Y36" s="97" t="s">
        <v>23</v>
      </c>
      <c r="Z36" s="98"/>
      <c r="AA36" s="99"/>
      <c r="AB36" s="100" t="s">
        <v>2</v>
      </c>
      <c r="AC36" s="99"/>
      <c r="AD36" s="101"/>
      <c r="AE36" s="101"/>
      <c r="AF36" s="80" t="s">
        <v>26</v>
      </c>
      <c r="AG36" s="102"/>
      <c r="AH36" s="78" t="s">
        <v>26</v>
      </c>
      <c r="AI36" s="103"/>
      <c r="AJ36" s="104"/>
      <c r="AK36" s="200"/>
      <c r="AL36" s="201"/>
      <c r="AM36" s="201"/>
      <c r="AN36" s="201"/>
      <c r="AO36" s="201"/>
      <c r="AP36" s="201"/>
      <c r="AQ36" s="105" t="s">
        <v>27</v>
      </c>
      <c r="AR36" s="200"/>
      <c r="AS36" s="201"/>
      <c r="AT36" s="201"/>
      <c r="AU36" s="201"/>
      <c r="AV36" s="201"/>
      <c r="AW36" s="201"/>
      <c r="AX36" s="105" t="s">
        <v>27</v>
      </c>
      <c r="AY36" s="238">
        <f>AK36+AR36</f>
        <v>0</v>
      </c>
      <c r="AZ36" s="239"/>
      <c r="BA36" s="239"/>
      <c r="BB36" s="239"/>
      <c r="BC36" s="239"/>
      <c r="BD36" s="239"/>
      <c r="BE36" s="105" t="s">
        <v>27</v>
      </c>
      <c r="BF36" s="106"/>
      <c r="BG36" s="98"/>
      <c r="BH36" s="98"/>
      <c r="BI36" s="98"/>
      <c r="BJ36" s="98"/>
      <c r="BK36" s="98"/>
      <c r="BL36" s="79" t="s">
        <v>27</v>
      </c>
      <c r="BM36" s="252"/>
      <c r="BN36" s="253"/>
      <c r="BO36" s="253"/>
      <c r="BP36" s="253"/>
      <c r="BQ36" s="253"/>
      <c r="BR36" s="253"/>
      <c r="BS36" s="253"/>
      <c r="BT36" s="253"/>
      <c r="BU36" s="253"/>
      <c r="BV36" s="254"/>
    </row>
    <row r="37" spans="2:74" ht="10.5" customHeight="1" thickBot="1" x14ac:dyDescent="0.2">
      <c r="B37" s="370"/>
      <c r="C37" s="371"/>
      <c r="D37" s="371"/>
      <c r="E37" s="371"/>
      <c r="F37" s="372"/>
      <c r="G37" s="379"/>
      <c r="H37" s="380"/>
      <c r="I37" s="380"/>
      <c r="J37" s="381"/>
      <c r="K37" s="109"/>
      <c r="L37" s="147" t="str">
        <f>IF($B$36&lt;&gt;"",L$19,"")</f>
        <v/>
      </c>
      <c r="M37" s="144" t="str">
        <f t="shared" ref="M37:R37" si="2">IF($B$36&lt;&gt;"",M$19,"")</f>
        <v/>
      </c>
      <c r="N37" s="144" t="str">
        <f t="shared" si="2"/>
        <v/>
      </c>
      <c r="O37" s="144" t="str">
        <f t="shared" si="2"/>
        <v/>
      </c>
      <c r="P37" s="144" t="str">
        <f t="shared" si="2"/>
        <v/>
      </c>
      <c r="Q37" s="144" t="str">
        <f t="shared" si="2"/>
        <v/>
      </c>
      <c r="R37" s="148" t="str">
        <f t="shared" si="2"/>
        <v/>
      </c>
      <c r="S37" s="230"/>
      <c r="T37" s="231"/>
      <c r="U37" s="231"/>
      <c r="V37" s="231"/>
      <c r="W37" s="356"/>
      <c r="X37" s="357"/>
      <c r="Y37" s="139"/>
      <c r="Z37" s="30"/>
      <c r="AA37" s="31"/>
      <c r="AB37" s="31"/>
      <c r="AC37" s="31"/>
      <c r="AD37" s="352"/>
      <c r="AE37" s="353"/>
      <c r="AF37" s="107"/>
      <c r="AG37" s="67"/>
      <c r="AH37" s="68" t="str">
        <f>IF(OR(B36="",S36="1 対象者"),"",4)</f>
        <v/>
      </c>
      <c r="AI37" s="69"/>
      <c r="AJ37" s="70"/>
      <c r="AK37" s="202"/>
      <c r="AL37" s="203"/>
      <c r="AM37" s="203"/>
      <c r="AN37" s="203"/>
      <c r="AO37" s="203"/>
      <c r="AP37" s="203"/>
      <c r="AQ37" s="71"/>
      <c r="AR37" s="202"/>
      <c r="AS37" s="203"/>
      <c r="AT37" s="203"/>
      <c r="AU37" s="203"/>
      <c r="AV37" s="203"/>
      <c r="AW37" s="203"/>
      <c r="AX37" s="71"/>
      <c r="AY37" s="240"/>
      <c r="AZ37" s="241"/>
      <c r="BA37" s="241"/>
      <c r="BB37" s="241"/>
      <c r="BC37" s="241"/>
      <c r="BD37" s="241"/>
      <c r="BE37" s="71"/>
      <c r="BF37" s="261" t="str">
        <f>IF(BF41="",IFERROR(ROUNDDOWN(AVERAGEIF(AY36:BD40,"&gt;0"),0),""),AK36)</f>
        <v/>
      </c>
      <c r="BG37" s="262"/>
      <c r="BH37" s="262"/>
      <c r="BI37" s="262"/>
      <c r="BJ37" s="262"/>
      <c r="BK37" s="262"/>
      <c r="BL37" s="263"/>
      <c r="BM37" s="255"/>
      <c r="BN37" s="256"/>
      <c r="BO37" s="256"/>
      <c r="BP37" s="256"/>
      <c r="BQ37" s="256"/>
      <c r="BR37" s="256"/>
      <c r="BS37" s="256"/>
      <c r="BT37" s="256"/>
      <c r="BU37" s="256"/>
      <c r="BV37" s="257"/>
    </row>
    <row r="38" spans="2:74" ht="9.75" customHeight="1" x14ac:dyDescent="0.15">
      <c r="B38" s="370"/>
      <c r="C38" s="371"/>
      <c r="D38" s="371"/>
      <c r="E38" s="371"/>
      <c r="F38" s="372"/>
      <c r="G38" s="340"/>
      <c r="H38" s="341"/>
      <c r="I38" s="341"/>
      <c r="J38" s="342"/>
      <c r="K38" s="72" t="s">
        <v>23</v>
      </c>
      <c r="L38" s="73"/>
      <c r="M38" s="74"/>
      <c r="N38" s="75" t="s">
        <v>2</v>
      </c>
      <c r="O38" s="76"/>
      <c r="P38" s="77" t="s">
        <v>24</v>
      </c>
      <c r="Q38" s="76"/>
      <c r="R38" s="78" t="s">
        <v>25</v>
      </c>
      <c r="S38" s="230"/>
      <c r="T38" s="231"/>
      <c r="U38" s="231"/>
      <c r="V38" s="231"/>
      <c r="W38" s="328" t="s">
        <v>28</v>
      </c>
      <c r="X38" s="329"/>
      <c r="Y38" s="190"/>
      <c r="Z38" s="191"/>
      <c r="AA38" s="186" t="str">
        <f>IF($Y$38="","",LEFT(VLOOKUP($Y$38,'標準報酬等級表-短期'!$B$10:$L$59,11,FALSE),3))</f>
        <v/>
      </c>
      <c r="AB38" s="187"/>
      <c r="AC38" s="187"/>
      <c r="AD38" s="187"/>
      <c r="AE38" s="204" t="s">
        <v>29</v>
      </c>
      <c r="AF38" s="205"/>
      <c r="AG38" s="258"/>
      <c r="AH38" s="382" t="str">
        <f>IF(OR(B36="",S36="1 対象者"),"",5)</f>
        <v/>
      </c>
      <c r="AI38" s="81"/>
      <c r="AJ38" s="82"/>
      <c r="AK38" s="286"/>
      <c r="AL38" s="287"/>
      <c r="AM38" s="287"/>
      <c r="AN38" s="287"/>
      <c r="AO38" s="287"/>
      <c r="AP38" s="287"/>
      <c r="AQ38" s="283"/>
      <c r="AR38" s="286"/>
      <c r="AS38" s="287"/>
      <c r="AT38" s="287"/>
      <c r="AU38" s="287"/>
      <c r="AV38" s="287"/>
      <c r="AW38" s="287"/>
      <c r="AX38" s="283"/>
      <c r="AY38" s="289">
        <f>AK38+AR38</f>
        <v>0</v>
      </c>
      <c r="AZ38" s="290"/>
      <c r="BA38" s="290"/>
      <c r="BB38" s="290"/>
      <c r="BC38" s="290"/>
      <c r="BD38" s="290"/>
      <c r="BE38" s="291"/>
      <c r="BF38" s="261"/>
      <c r="BG38" s="262"/>
      <c r="BH38" s="262"/>
      <c r="BI38" s="262"/>
      <c r="BJ38" s="262"/>
      <c r="BK38" s="262"/>
      <c r="BL38" s="263"/>
      <c r="BM38" s="182" t="s">
        <v>28</v>
      </c>
      <c r="BN38" s="183"/>
      <c r="BO38" s="273">
        <f>IF(BF37="",Y38,IFERROR(LOOKUP(BF37,'標準報酬等級表-短期'!$N$10:$Q$59,'標準報酬等級表-短期'!$B$10:$B$59),""))</f>
        <v>0</v>
      </c>
      <c r="BP38" s="274"/>
      <c r="BQ38" s="277" t="str">
        <f>IF(BF37="",AA38,IFERROR(LOOKUP(BF37,'標準報酬等級表-短期'!$N$10:$Q$59,'標準報酬等級表-短期'!$L$10:$L$59)/1000,""))</f>
        <v/>
      </c>
      <c r="BR38" s="278"/>
      <c r="BS38" s="278"/>
      <c r="BT38" s="278"/>
      <c r="BU38" s="170" t="s">
        <v>29</v>
      </c>
      <c r="BV38" s="171"/>
    </row>
    <row r="39" spans="2:74" ht="10.5" customHeight="1" x14ac:dyDescent="0.15">
      <c r="B39" s="370"/>
      <c r="C39" s="371"/>
      <c r="D39" s="371"/>
      <c r="E39" s="371"/>
      <c r="F39" s="372"/>
      <c r="G39" s="343"/>
      <c r="H39" s="344"/>
      <c r="I39" s="344"/>
      <c r="J39" s="345"/>
      <c r="K39" s="83"/>
      <c r="L39" s="133"/>
      <c r="M39" s="134"/>
      <c r="N39" s="135"/>
      <c r="O39" s="136"/>
      <c r="P39" s="137"/>
      <c r="Q39" s="136"/>
      <c r="R39" s="138"/>
      <c r="S39" s="232"/>
      <c r="T39" s="233"/>
      <c r="U39" s="233"/>
      <c r="V39" s="233"/>
      <c r="W39" s="184"/>
      <c r="X39" s="185"/>
      <c r="Y39" s="192"/>
      <c r="Z39" s="193"/>
      <c r="AA39" s="188"/>
      <c r="AB39" s="189"/>
      <c r="AC39" s="189"/>
      <c r="AD39" s="189"/>
      <c r="AE39" s="172"/>
      <c r="AF39" s="206"/>
      <c r="AG39" s="197"/>
      <c r="AH39" s="383"/>
      <c r="AI39" s="84"/>
      <c r="AJ39" s="70"/>
      <c r="AK39" s="209"/>
      <c r="AL39" s="210"/>
      <c r="AM39" s="210"/>
      <c r="AN39" s="210"/>
      <c r="AO39" s="210"/>
      <c r="AP39" s="210"/>
      <c r="AQ39" s="243"/>
      <c r="AR39" s="209"/>
      <c r="AS39" s="210"/>
      <c r="AT39" s="210"/>
      <c r="AU39" s="210"/>
      <c r="AV39" s="210"/>
      <c r="AW39" s="210"/>
      <c r="AX39" s="243"/>
      <c r="AY39" s="246"/>
      <c r="AZ39" s="247"/>
      <c r="BA39" s="247"/>
      <c r="BB39" s="247"/>
      <c r="BC39" s="247"/>
      <c r="BD39" s="247"/>
      <c r="BE39" s="175"/>
      <c r="BF39" s="261"/>
      <c r="BG39" s="262"/>
      <c r="BH39" s="262"/>
      <c r="BI39" s="262"/>
      <c r="BJ39" s="262"/>
      <c r="BK39" s="262"/>
      <c r="BL39" s="263"/>
      <c r="BM39" s="184"/>
      <c r="BN39" s="185"/>
      <c r="BO39" s="275"/>
      <c r="BP39" s="276"/>
      <c r="BQ39" s="279"/>
      <c r="BR39" s="280"/>
      <c r="BS39" s="280"/>
      <c r="BT39" s="280"/>
      <c r="BU39" s="172"/>
      <c r="BV39" s="173"/>
    </row>
    <row r="40" spans="2:74" ht="19.5" customHeight="1" x14ac:dyDescent="0.15">
      <c r="B40" s="370"/>
      <c r="C40" s="371"/>
      <c r="D40" s="371"/>
      <c r="E40" s="371"/>
      <c r="F40" s="372"/>
      <c r="G40" s="349"/>
      <c r="H40" s="350"/>
      <c r="I40" s="350"/>
      <c r="J40" s="350"/>
      <c r="K40" s="350"/>
      <c r="L40" s="350"/>
      <c r="M40" s="350"/>
      <c r="N40" s="350"/>
      <c r="O40" s="350"/>
      <c r="P40" s="350"/>
      <c r="Q40" s="350"/>
      <c r="R40" s="351"/>
      <c r="S40" s="358"/>
      <c r="T40" s="359"/>
      <c r="U40" s="359"/>
      <c r="V40" s="360"/>
      <c r="W40" s="234" t="s">
        <v>32</v>
      </c>
      <c r="X40" s="235"/>
      <c r="Y40" s="176" t="str">
        <f>IF(OR(S40="41(短期)",Y38=""),"",IF(Y38&lt;4,1,IF((Y38-3)&gt;=32,32,Y38-3)))</f>
        <v/>
      </c>
      <c r="Z40" s="177"/>
      <c r="AA40" s="338" t="str">
        <f>IF($Y$40="","",LEFT(VLOOKUP($Y$40,'標準報酬等級表-厚年・退職等'!$B$10:$L$59,11,FALSE),3))</f>
        <v/>
      </c>
      <c r="AB40" s="339"/>
      <c r="AC40" s="339"/>
      <c r="AD40" s="339"/>
      <c r="AE40" s="250"/>
      <c r="AF40" s="251"/>
      <c r="AG40" s="85"/>
      <c r="AH40" s="86" t="str">
        <f>IF(OR(B36="",S36="1 対象者"),"",6)</f>
        <v/>
      </c>
      <c r="AI40" s="87"/>
      <c r="AJ40" s="88"/>
      <c r="AK40" s="198"/>
      <c r="AL40" s="199"/>
      <c r="AM40" s="199"/>
      <c r="AN40" s="199"/>
      <c r="AO40" s="199"/>
      <c r="AP40" s="199"/>
      <c r="AQ40" s="89"/>
      <c r="AR40" s="198"/>
      <c r="AS40" s="199"/>
      <c r="AT40" s="199"/>
      <c r="AU40" s="199"/>
      <c r="AV40" s="199"/>
      <c r="AW40" s="199"/>
      <c r="AX40" s="90"/>
      <c r="AY40" s="236">
        <f>AK40+AR40</f>
        <v>0</v>
      </c>
      <c r="AZ40" s="288"/>
      <c r="BA40" s="288"/>
      <c r="BB40" s="288"/>
      <c r="BC40" s="288"/>
      <c r="BD40" s="288"/>
      <c r="BE40" s="91"/>
      <c r="BF40" s="261"/>
      <c r="BG40" s="262"/>
      <c r="BH40" s="262"/>
      <c r="BI40" s="262"/>
      <c r="BJ40" s="262"/>
      <c r="BK40" s="262"/>
      <c r="BL40" s="263"/>
      <c r="BM40" s="234" t="s">
        <v>30</v>
      </c>
      <c r="BN40" s="235"/>
      <c r="BO40" s="176" t="str">
        <f>IF(S40="41(短期)","",IF(BF37="",Y40,IFERROR(LOOKUP(BF37,'標準報酬等級表-厚年・退職等'!$N$10:$Q$41,'標準報酬等級表-厚年・退職等'!$B$10:$B$41),"")))</f>
        <v/>
      </c>
      <c r="BP40" s="177"/>
      <c r="BQ40" s="259" t="str">
        <f>IF(BO40="","",IF(BF37="",AA40,IFERROR(LOOKUP(BF37,'標準報酬等級表-厚年・退職等'!$N$10:$Q$41,'標準報酬等級表-厚年・退職等'!$L$10:$L$41)/1000,"")))</f>
        <v/>
      </c>
      <c r="BR40" s="260"/>
      <c r="BS40" s="260"/>
      <c r="BT40" s="260"/>
      <c r="BU40" s="90"/>
      <c r="BV40" s="89"/>
    </row>
    <row r="41" spans="2:74" ht="19.5" customHeight="1" thickBot="1" x14ac:dyDescent="0.2">
      <c r="B41" s="373"/>
      <c r="C41" s="374"/>
      <c r="D41" s="374"/>
      <c r="E41" s="374"/>
      <c r="F41" s="375"/>
      <c r="G41" s="384"/>
      <c r="H41" s="385"/>
      <c r="I41" s="385"/>
      <c r="J41" s="385"/>
      <c r="K41" s="385"/>
      <c r="L41" s="385"/>
      <c r="M41" s="385"/>
      <c r="N41" s="385"/>
      <c r="O41" s="385"/>
      <c r="P41" s="385"/>
      <c r="Q41" s="385"/>
      <c r="R41" s="386"/>
      <c r="S41" s="367"/>
      <c r="T41" s="368"/>
      <c r="U41" s="368"/>
      <c r="V41" s="369"/>
      <c r="W41" s="269" t="s">
        <v>31</v>
      </c>
      <c r="X41" s="270"/>
      <c r="Y41" s="387" t="str">
        <f>Y40</f>
        <v/>
      </c>
      <c r="Z41" s="388"/>
      <c r="AA41" s="389" t="str">
        <f>AA40</f>
        <v/>
      </c>
      <c r="AB41" s="390"/>
      <c r="AC41" s="390"/>
      <c r="AD41" s="390"/>
      <c r="AE41" s="248"/>
      <c r="AF41" s="249"/>
      <c r="AG41" s="284"/>
      <c r="AH41" s="284"/>
      <c r="AI41" s="284"/>
      <c r="AJ41" s="270"/>
      <c r="AK41" s="168">
        <f>IF(S36&lt;&gt;"","",SUM(AK36:AK40))</f>
        <v>0</v>
      </c>
      <c r="AL41" s="169"/>
      <c r="AM41" s="169"/>
      <c r="AN41" s="169"/>
      <c r="AO41" s="169"/>
      <c r="AP41" s="169"/>
      <c r="AQ41" s="92"/>
      <c r="AR41" s="168">
        <f>IF(S36&lt;&gt;"","",SUM(AR36:AR40))</f>
        <v>0</v>
      </c>
      <c r="AS41" s="169"/>
      <c r="AT41" s="169"/>
      <c r="AU41" s="169"/>
      <c r="AV41" s="169"/>
      <c r="AW41" s="169"/>
      <c r="AX41" s="93"/>
      <c r="AY41" s="168">
        <f>IF(S36&lt;&gt;"","",SUM(AY36:AY40))</f>
        <v>0</v>
      </c>
      <c r="AZ41" s="169"/>
      <c r="BA41" s="169"/>
      <c r="BB41" s="169"/>
      <c r="BC41" s="169"/>
      <c r="BD41" s="169"/>
      <c r="BE41" s="94"/>
      <c r="BF41" s="264"/>
      <c r="BG41" s="265"/>
      <c r="BH41" s="265"/>
      <c r="BI41" s="265"/>
      <c r="BJ41" s="265"/>
      <c r="BK41" s="265"/>
      <c r="BL41" s="266"/>
      <c r="BM41" s="269" t="s">
        <v>31</v>
      </c>
      <c r="BN41" s="270"/>
      <c r="BO41" s="267" t="str">
        <f>BO40</f>
        <v/>
      </c>
      <c r="BP41" s="268"/>
      <c r="BQ41" s="271" t="str">
        <f>BQ40</f>
        <v/>
      </c>
      <c r="BR41" s="272"/>
      <c r="BS41" s="272"/>
      <c r="BT41" s="272"/>
      <c r="BU41" s="95"/>
      <c r="BV41" s="96"/>
    </row>
    <row r="42" spans="2:74" ht="9.75" customHeight="1" x14ac:dyDescent="0.15">
      <c r="B42" s="393"/>
      <c r="C42" s="394"/>
      <c r="D42" s="394"/>
      <c r="E42" s="394"/>
      <c r="F42" s="395"/>
      <c r="G42" s="330" t="str">
        <f>IF(B42&lt;&gt;"",36,"")</f>
        <v/>
      </c>
      <c r="H42" s="331"/>
      <c r="I42" s="331"/>
      <c r="J42" s="332"/>
      <c r="K42" s="110" t="s">
        <v>23</v>
      </c>
      <c r="L42" s="111"/>
      <c r="M42" s="112"/>
      <c r="N42" s="113" t="s">
        <v>2</v>
      </c>
      <c r="O42" s="114"/>
      <c r="P42" s="115" t="s">
        <v>24</v>
      </c>
      <c r="Q42" s="114"/>
      <c r="R42" s="116" t="s">
        <v>25</v>
      </c>
      <c r="S42" s="228"/>
      <c r="T42" s="229"/>
      <c r="U42" s="229"/>
      <c r="V42" s="229"/>
      <c r="W42" s="354"/>
      <c r="X42" s="355"/>
      <c r="Y42" s="117" t="s">
        <v>23</v>
      </c>
      <c r="Z42" s="118"/>
      <c r="AA42" s="119"/>
      <c r="AB42" s="120" t="s">
        <v>2</v>
      </c>
      <c r="AC42" s="119"/>
      <c r="AD42" s="121"/>
      <c r="AE42" s="121"/>
      <c r="AF42" s="122" t="s">
        <v>26</v>
      </c>
      <c r="AG42" s="123"/>
      <c r="AH42" s="116" t="s">
        <v>26</v>
      </c>
      <c r="AI42" s="124"/>
      <c r="AJ42" s="125"/>
      <c r="AK42" s="200"/>
      <c r="AL42" s="325"/>
      <c r="AM42" s="325"/>
      <c r="AN42" s="325"/>
      <c r="AO42" s="325"/>
      <c r="AP42" s="325"/>
      <c r="AQ42" s="126" t="s">
        <v>27</v>
      </c>
      <c r="AR42" s="336"/>
      <c r="AS42" s="337"/>
      <c r="AT42" s="337"/>
      <c r="AU42" s="337"/>
      <c r="AV42" s="337"/>
      <c r="AW42" s="337"/>
      <c r="AX42" s="126" t="s">
        <v>27</v>
      </c>
      <c r="AY42" s="299">
        <f>AK42+AR42</f>
        <v>0</v>
      </c>
      <c r="AZ42" s="300"/>
      <c r="BA42" s="300"/>
      <c r="BB42" s="300"/>
      <c r="BC42" s="300"/>
      <c r="BD42" s="300"/>
      <c r="BE42" s="126" t="s">
        <v>27</v>
      </c>
      <c r="BF42" s="127"/>
      <c r="BG42" s="118"/>
      <c r="BH42" s="118"/>
      <c r="BI42" s="118"/>
      <c r="BJ42" s="118"/>
      <c r="BK42" s="118"/>
      <c r="BL42" s="128" t="s">
        <v>27</v>
      </c>
      <c r="BM42" s="295"/>
      <c r="BN42" s="296"/>
      <c r="BO42" s="296"/>
      <c r="BP42" s="296"/>
      <c r="BQ42" s="296"/>
      <c r="BR42" s="296"/>
      <c r="BS42" s="296"/>
      <c r="BT42" s="296"/>
      <c r="BU42" s="296"/>
      <c r="BV42" s="297"/>
    </row>
    <row r="43" spans="2:74" ht="10.5" customHeight="1" thickBot="1" x14ac:dyDescent="0.2">
      <c r="B43" s="370"/>
      <c r="C43" s="371"/>
      <c r="D43" s="371"/>
      <c r="E43" s="371"/>
      <c r="F43" s="372"/>
      <c r="G43" s="333"/>
      <c r="H43" s="334"/>
      <c r="I43" s="334"/>
      <c r="J43" s="335"/>
      <c r="K43" s="109"/>
      <c r="L43" s="147" t="str">
        <f>IF($B$42&lt;&gt;"",L$19,"")</f>
        <v/>
      </c>
      <c r="M43" s="144" t="str">
        <f t="shared" ref="M43:R43" si="3">IF($B$42&lt;&gt;"",M$19,"")</f>
        <v/>
      </c>
      <c r="N43" s="144" t="str">
        <f t="shared" si="3"/>
        <v/>
      </c>
      <c r="O43" s="144" t="str">
        <f t="shared" si="3"/>
        <v/>
      </c>
      <c r="P43" s="144" t="str">
        <f t="shared" si="3"/>
        <v/>
      </c>
      <c r="Q43" s="144" t="str">
        <f t="shared" si="3"/>
        <v/>
      </c>
      <c r="R43" s="148" t="str">
        <f t="shared" si="3"/>
        <v/>
      </c>
      <c r="S43" s="230"/>
      <c r="T43" s="231"/>
      <c r="U43" s="231"/>
      <c r="V43" s="231"/>
      <c r="W43" s="356"/>
      <c r="X43" s="357"/>
      <c r="Y43" s="139"/>
      <c r="Z43" s="30"/>
      <c r="AA43" s="31"/>
      <c r="AB43" s="31"/>
      <c r="AC43" s="31"/>
      <c r="AD43" s="352"/>
      <c r="AE43" s="353"/>
      <c r="AF43" s="107"/>
      <c r="AG43" s="67"/>
      <c r="AH43" s="68" t="str">
        <f>IF(OR(B42="",S42="1 対象者"),"",4)</f>
        <v/>
      </c>
      <c r="AI43" s="69"/>
      <c r="AJ43" s="70"/>
      <c r="AK43" s="326"/>
      <c r="AL43" s="327"/>
      <c r="AM43" s="327"/>
      <c r="AN43" s="327"/>
      <c r="AO43" s="327"/>
      <c r="AP43" s="327"/>
      <c r="AQ43" s="71"/>
      <c r="AR43" s="202"/>
      <c r="AS43" s="203"/>
      <c r="AT43" s="203"/>
      <c r="AU43" s="203"/>
      <c r="AV43" s="203"/>
      <c r="AW43" s="203"/>
      <c r="AX43" s="71"/>
      <c r="AY43" s="240"/>
      <c r="AZ43" s="241"/>
      <c r="BA43" s="241"/>
      <c r="BB43" s="241"/>
      <c r="BC43" s="241"/>
      <c r="BD43" s="241"/>
      <c r="BE43" s="71"/>
      <c r="BF43" s="261" t="str">
        <f>IF(BF47="",IFERROR(ROUNDDOWN(AVERAGEIF(AY42:BD46,"&gt;0"),0),""),AK42)</f>
        <v/>
      </c>
      <c r="BG43" s="262"/>
      <c r="BH43" s="262"/>
      <c r="BI43" s="262"/>
      <c r="BJ43" s="262"/>
      <c r="BK43" s="262"/>
      <c r="BL43" s="263"/>
      <c r="BM43" s="255"/>
      <c r="BN43" s="256"/>
      <c r="BO43" s="256"/>
      <c r="BP43" s="256"/>
      <c r="BQ43" s="256"/>
      <c r="BR43" s="256"/>
      <c r="BS43" s="256"/>
      <c r="BT43" s="256"/>
      <c r="BU43" s="256"/>
      <c r="BV43" s="257"/>
    </row>
    <row r="44" spans="2:74" ht="9.75" customHeight="1" x14ac:dyDescent="0.15">
      <c r="B44" s="370"/>
      <c r="C44" s="371"/>
      <c r="D44" s="371"/>
      <c r="E44" s="371"/>
      <c r="F44" s="372"/>
      <c r="G44" s="340"/>
      <c r="H44" s="341"/>
      <c r="I44" s="341"/>
      <c r="J44" s="342"/>
      <c r="K44" s="72" t="s">
        <v>23</v>
      </c>
      <c r="L44" s="73"/>
      <c r="M44" s="74"/>
      <c r="N44" s="75" t="s">
        <v>2</v>
      </c>
      <c r="O44" s="76"/>
      <c r="P44" s="77" t="s">
        <v>24</v>
      </c>
      <c r="Q44" s="76"/>
      <c r="R44" s="78" t="s">
        <v>25</v>
      </c>
      <c r="S44" s="230"/>
      <c r="T44" s="231"/>
      <c r="U44" s="231"/>
      <c r="V44" s="231"/>
      <c r="W44" s="328" t="s">
        <v>28</v>
      </c>
      <c r="X44" s="329"/>
      <c r="Y44" s="190"/>
      <c r="Z44" s="191"/>
      <c r="AA44" s="186" t="str">
        <f>IF($Y$44="","",LEFT(VLOOKUP($Y$44,'標準報酬等級表-短期'!$B$10:$L$59,11,FALSE),3))</f>
        <v/>
      </c>
      <c r="AB44" s="187"/>
      <c r="AC44" s="187"/>
      <c r="AD44" s="187"/>
      <c r="AE44" s="204" t="s">
        <v>29</v>
      </c>
      <c r="AF44" s="205"/>
      <c r="AG44" s="196"/>
      <c r="AH44" s="194" t="str">
        <f>IF(OR(B42="",S42="1 対象者"),"",5)</f>
        <v/>
      </c>
      <c r="AI44" s="81"/>
      <c r="AJ44" s="82"/>
      <c r="AK44" s="207"/>
      <c r="AL44" s="208"/>
      <c r="AM44" s="208"/>
      <c r="AN44" s="208"/>
      <c r="AO44" s="208"/>
      <c r="AP44" s="208"/>
      <c r="AQ44" s="242"/>
      <c r="AR44" s="207"/>
      <c r="AS44" s="208"/>
      <c r="AT44" s="208"/>
      <c r="AU44" s="208"/>
      <c r="AV44" s="208"/>
      <c r="AW44" s="208"/>
      <c r="AX44" s="242"/>
      <c r="AY44" s="244">
        <f>AK44+AR44</f>
        <v>0</v>
      </c>
      <c r="AZ44" s="245"/>
      <c r="BA44" s="245"/>
      <c r="BB44" s="245"/>
      <c r="BC44" s="245"/>
      <c r="BD44" s="245"/>
      <c r="BE44" s="174"/>
      <c r="BF44" s="261"/>
      <c r="BG44" s="262"/>
      <c r="BH44" s="262"/>
      <c r="BI44" s="262"/>
      <c r="BJ44" s="262"/>
      <c r="BK44" s="262"/>
      <c r="BL44" s="263"/>
      <c r="BM44" s="182" t="s">
        <v>28</v>
      </c>
      <c r="BN44" s="281"/>
      <c r="BO44" s="273">
        <f>IF(BF43="",Y44,IFERROR(LOOKUP(BF43,'標準報酬等級表-短期'!$N$10:$Q$59,'標準報酬等級表-短期'!$B$10:$B$59),""))</f>
        <v>0</v>
      </c>
      <c r="BP44" s="274"/>
      <c r="BQ44" s="277" t="str">
        <f>IF(BF43="",AA44,IFERROR(LOOKUP(BF43,'標準報酬等級表-短期'!$N$10:$Q$59,'標準報酬等級表-短期'!$L$10:$L$59)/1000,""))</f>
        <v/>
      </c>
      <c r="BR44" s="278"/>
      <c r="BS44" s="278"/>
      <c r="BT44" s="278"/>
      <c r="BU44" s="170" t="s">
        <v>29</v>
      </c>
      <c r="BV44" s="171"/>
    </row>
    <row r="45" spans="2:74" ht="10.5" customHeight="1" x14ac:dyDescent="0.15">
      <c r="B45" s="370"/>
      <c r="C45" s="371"/>
      <c r="D45" s="371"/>
      <c r="E45" s="371"/>
      <c r="F45" s="372"/>
      <c r="G45" s="343"/>
      <c r="H45" s="344"/>
      <c r="I45" s="344"/>
      <c r="J45" s="345"/>
      <c r="K45" s="83"/>
      <c r="L45" s="133"/>
      <c r="M45" s="134"/>
      <c r="N45" s="135"/>
      <c r="O45" s="136"/>
      <c r="P45" s="137"/>
      <c r="Q45" s="136"/>
      <c r="R45" s="138"/>
      <c r="S45" s="232"/>
      <c r="T45" s="233"/>
      <c r="U45" s="233"/>
      <c r="V45" s="233"/>
      <c r="W45" s="184"/>
      <c r="X45" s="185"/>
      <c r="Y45" s="192"/>
      <c r="Z45" s="193"/>
      <c r="AA45" s="188"/>
      <c r="AB45" s="189"/>
      <c r="AC45" s="189"/>
      <c r="AD45" s="189"/>
      <c r="AE45" s="172"/>
      <c r="AF45" s="206"/>
      <c r="AG45" s="197"/>
      <c r="AH45" s="195"/>
      <c r="AI45" s="84"/>
      <c r="AJ45" s="70"/>
      <c r="AK45" s="209"/>
      <c r="AL45" s="210"/>
      <c r="AM45" s="210"/>
      <c r="AN45" s="210"/>
      <c r="AO45" s="210"/>
      <c r="AP45" s="210"/>
      <c r="AQ45" s="243"/>
      <c r="AR45" s="209"/>
      <c r="AS45" s="210"/>
      <c r="AT45" s="210"/>
      <c r="AU45" s="210"/>
      <c r="AV45" s="210"/>
      <c r="AW45" s="210"/>
      <c r="AX45" s="243"/>
      <c r="AY45" s="246"/>
      <c r="AZ45" s="247"/>
      <c r="BA45" s="247"/>
      <c r="BB45" s="247"/>
      <c r="BC45" s="247"/>
      <c r="BD45" s="247"/>
      <c r="BE45" s="175"/>
      <c r="BF45" s="261"/>
      <c r="BG45" s="262"/>
      <c r="BH45" s="262"/>
      <c r="BI45" s="262"/>
      <c r="BJ45" s="262"/>
      <c r="BK45" s="262"/>
      <c r="BL45" s="263"/>
      <c r="BM45" s="184"/>
      <c r="BN45" s="282"/>
      <c r="BO45" s="275"/>
      <c r="BP45" s="276"/>
      <c r="BQ45" s="279"/>
      <c r="BR45" s="280"/>
      <c r="BS45" s="280"/>
      <c r="BT45" s="280"/>
      <c r="BU45" s="172"/>
      <c r="BV45" s="173"/>
    </row>
    <row r="46" spans="2:74" ht="19.5" customHeight="1" x14ac:dyDescent="0.15">
      <c r="B46" s="370"/>
      <c r="C46" s="371"/>
      <c r="D46" s="371"/>
      <c r="E46" s="371"/>
      <c r="F46" s="372"/>
      <c r="G46" s="349"/>
      <c r="H46" s="350"/>
      <c r="I46" s="350"/>
      <c r="J46" s="350"/>
      <c r="K46" s="350"/>
      <c r="L46" s="350"/>
      <c r="M46" s="350"/>
      <c r="N46" s="350"/>
      <c r="O46" s="350"/>
      <c r="P46" s="350"/>
      <c r="Q46" s="350"/>
      <c r="R46" s="351"/>
      <c r="S46" s="358"/>
      <c r="T46" s="359"/>
      <c r="U46" s="359"/>
      <c r="V46" s="360"/>
      <c r="W46" s="234" t="s">
        <v>32</v>
      </c>
      <c r="X46" s="235"/>
      <c r="Y46" s="176" t="str">
        <f>IF(OR(S46="41(短期)",Y44=""),"",IF(Y44&lt;4,1,IF((Y44-3)&gt;=32,32,Y44-3)))</f>
        <v/>
      </c>
      <c r="Z46" s="177"/>
      <c r="AA46" s="338" t="str">
        <f>IF($Y$46="","",LEFT(VLOOKUP(Y46,'標準報酬等級表-厚年・退職等'!$B$10:$L$59,11,FALSE),3))</f>
        <v/>
      </c>
      <c r="AB46" s="339"/>
      <c r="AC46" s="339"/>
      <c r="AD46" s="339"/>
      <c r="AE46" s="250"/>
      <c r="AF46" s="251"/>
      <c r="AG46" s="85"/>
      <c r="AH46" s="86" t="str">
        <f>IF(OR(B42="",S42="1 対象者"),"",6)</f>
        <v/>
      </c>
      <c r="AI46" s="87"/>
      <c r="AJ46" s="88"/>
      <c r="AK46" s="198"/>
      <c r="AL46" s="199"/>
      <c r="AM46" s="199"/>
      <c r="AN46" s="199"/>
      <c r="AO46" s="199"/>
      <c r="AP46" s="199"/>
      <c r="AQ46" s="89"/>
      <c r="AR46" s="198"/>
      <c r="AS46" s="199"/>
      <c r="AT46" s="199"/>
      <c r="AU46" s="199"/>
      <c r="AV46" s="199"/>
      <c r="AW46" s="199"/>
      <c r="AX46" s="90"/>
      <c r="AY46" s="236">
        <f>AK46+AR46</f>
        <v>0</v>
      </c>
      <c r="AZ46" s="237"/>
      <c r="BA46" s="237"/>
      <c r="BB46" s="237"/>
      <c r="BC46" s="237"/>
      <c r="BD46" s="237"/>
      <c r="BE46" s="91"/>
      <c r="BF46" s="261"/>
      <c r="BG46" s="262"/>
      <c r="BH46" s="262"/>
      <c r="BI46" s="262"/>
      <c r="BJ46" s="262"/>
      <c r="BK46" s="262"/>
      <c r="BL46" s="263"/>
      <c r="BM46" s="234" t="s">
        <v>30</v>
      </c>
      <c r="BN46" s="235"/>
      <c r="BO46" s="176" t="str">
        <f>IF(S46="41(短期)","",IF(BF43="",Y46,IFERROR(LOOKUP(BF43,'標準報酬等級表-厚年・退職等'!$N$10:$Q$41,'標準報酬等級表-厚年・退職等'!$B$10:$B$41),"")))</f>
        <v/>
      </c>
      <c r="BP46" s="177"/>
      <c r="BQ46" s="259" t="str">
        <f>IF(BO46="","",IF(BF43="",AA46,IFERROR(LOOKUP(BF43,'標準報酬等級表-厚年・退職等'!$N$10:$Q$41,'標準報酬等級表-厚年・退職等'!$L$10:$L$41)/1000,"")))</f>
        <v/>
      </c>
      <c r="BR46" s="260"/>
      <c r="BS46" s="260"/>
      <c r="BT46" s="260"/>
      <c r="BU46" s="90"/>
      <c r="BV46" s="89"/>
    </row>
    <row r="47" spans="2:74" ht="19.5" customHeight="1" x14ac:dyDescent="0.15">
      <c r="B47" s="396"/>
      <c r="C47" s="397"/>
      <c r="D47" s="397"/>
      <c r="E47" s="397"/>
      <c r="F47" s="398"/>
      <c r="G47" s="346"/>
      <c r="H47" s="347"/>
      <c r="I47" s="347"/>
      <c r="J47" s="347"/>
      <c r="K47" s="347"/>
      <c r="L47" s="347"/>
      <c r="M47" s="347"/>
      <c r="N47" s="347"/>
      <c r="O47" s="347"/>
      <c r="P47" s="347"/>
      <c r="Q47" s="347"/>
      <c r="R47" s="348"/>
      <c r="S47" s="192"/>
      <c r="T47" s="193"/>
      <c r="U47" s="193"/>
      <c r="V47" s="361"/>
      <c r="W47" s="234" t="s">
        <v>31</v>
      </c>
      <c r="X47" s="235"/>
      <c r="Y47" s="362" t="str">
        <f>Y46</f>
        <v/>
      </c>
      <c r="Z47" s="363"/>
      <c r="AA47" s="364" t="str">
        <f>AA46</f>
        <v/>
      </c>
      <c r="AB47" s="365"/>
      <c r="AC47" s="365"/>
      <c r="AD47" s="365"/>
      <c r="AE47" s="250"/>
      <c r="AF47" s="251"/>
      <c r="AG47" s="366"/>
      <c r="AH47" s="366"/>
      <c r="AI47" s="366"/>
      <c r="AJ47" s="235"/>
      <c r="AK47" s="236">
        <f>IF(S42&lt;&gt;"","",SUM(AK42:AK46))</f>
        <v>0</v>
      </c>
      <c r="AL47" s="288"/>
      <c r="AM47" s="288"/>
      <c r="AN47" s="288"/>
      <c r="AO47" s="288"/>
      <c r="AP47" s="288"/>
      <c r="AQ47" s="129"/>
      <c r="AR47" s="236">
        <f>IF(S42&lt;&gt;"","",SUM(AR42:AR46))</f>
        <v>0</v>
      </c>
      <c r="AS47" s="288"/>
      <c r="AT47" s="288"/>
      <c r="AU47" s="288"/>
      <c r="AV47" s="288"/>
      <c r="AW47" s="288"/>
      <c r="AX47" s="130"/>
      <c r="AY47" s="236">
        <f>IF(S42&lt;&gt;"","",SUM(AY42:AY46))</f>
        <v>0</v>
      </c>
      <c r="AZ47" s="298"/>
      <c r="BA47" s="298"/>
      <c r="BB47" s="298"/>
      <c r="BC47" s="298"/>
      <c r="BD47" s="298"/>
      <c r="BE47" s="91"/>
      <c r="BF47" s="292"/>
      <c r="BG47" s="293"/>
      <c r="BH47" s="293"/>
      <c r="BI47" s="293"/>
      <c r="BJ47" s="293"/>
      <c r="BK47" s="293"/>
      <c r="BL47" s="294"/>
      <c r="BM47" s="234" t="s">
        <v>31</v>
      </c>
      <c r="BN47" s="235"/>
      <c r="BO47" s="176" t="str">
        <f>BO46</f>
        <v/>
      </c>
      <c r="BP47" s="177"/>
      <c r="BQ47" s="259" t="str">
        <f>BQ46</f>
        <v/>
      </c>
      <c r="BR47" s="260"/>
      <c r="BS47" s="260"/>
      <c r="BT47" s="260"/>
      <c r="BU47" s="90"/>
      <c r="BV47" s="89"/>
    </row>
    <row r="48" spans="2:74" ht="7.5" customHeight="1" x14ac:dyDescent="0.15"/>
    <row r="49" spans="2:74" ht="16.5" customHeight="1" x14ac:dyDescent="0.15">
      <c r="B49" s="35" t="s">
        <v>48</v>
      </c>
      <c r="BM49" s="470"/>
      <c r="BN49" s="470"/>
      <c r="BO49" s="470"/>
      <c r="BP49" s="470"/>
      <c r="BQ49" s="470"/>
      <c r="BR49" s="470"/>
      <c r="BS49" s="470"/>
      <c r="BT49" s="470"/>
      <c r="BU49" s="470"/>
      <c r="BV49" s="470"/>
    </row>
    <row r="50" spans="2:74" ht="16.5" customHeight="1" x14ac:dyDescent="0.15"/>
    <row r="51" spans="2:74" ht="16.5" customHeight="1" x14ac:dyDescent="0.15"/>
    <row r="52" spans="2:74" ht="16.5" customHeight="1" x14ac:dyDescent="0.15"/>
  </sheetData>
  <mergeCells count="304">
    <mergeCell ref="AA22:AD22"/>
    <mergeCell ref="F2:U4"/>
    <mergeCell ref="Y5:AO7"/>
    <mergeCell ref="BM49:BV49"/>
    <mergeCell ref="BQ22:BT22"/>
    <mergeCell ref="BQ20:BT21"/>
    <mergeCell ref="BO20:BP21"/>
    <mergeCell ref="BM20:BN21"/>
    <mergeCell ref="AY22:BD22"/>
    <mergeCell ref="BE20:BE21"/>
    <mergeCell ref="AY20:BD21"/>
    <mergeCell ref="AX20:AX21"/>
    <mergeCell ref="AR22:AW22"/>
    <mergeCell ref="AR20:AW21"/>
    <mergeCell ref="AQ20:AQ21"/>
    <mergeCell ref="AK20:AP21"/>
    <mergeCell ref="BM22:BN22"/>
    <mergeCell ref="AK23:AP23"/>
    <mergeCell ref="BU26:BV27"/>
    <mergeCell ref="AX26:AX27"/>
    <mergeCell ref="AY26:BD27"/>
    <mergeCell ref="AK18:AP19"/>
    <mergeCell ref="AD19:AE19"/>
    <mergeCell ref="W23:X23"/>
    <mergeCell ref="Y23:Z23"/>
    <mergeCell ref="AA23:AD23"/>
    <mergeCell ref="AG23:AJ23"/>
    <mergeCell ref="G10:J10"/>
    <mergeCell ref="K10:AF10"/>
    <mergeCell ref="K11:AF13"/>
    <mergeCell ref="G22:R22"/>
    <mergeCell ref="W20:X21"/>
    <mergeCell ref="W18:X19"/>
    <mergeCell ref="G14:J14"/>
    <mergeCell ref="K14:R14"/>
    <mergeCell ref="W14:AF14"/>
    <mergeCell ref="AG14:BL14"/>
    <mergeCell ref="W15:X17"/>
    <mergeCell ref="Y15:AF15"/>
    <mergeCell ref="AG15:AJ17"/>
    <mergeCell ref="AR15:AX17"/>
    <mergeCell ref="AY15:BE17"/>
    <mergeCell ref="AK15:AQ17"/>
    <mergeCell ref="Y16:Z17"/>
    <mergeCell ref="AA16:AF17"/>
    <mergeCell ref="Y22:Z22"/>
    <mergeCell ref="BF15:BL17"/>
    <mergeCell ref="B12:F13"/>
    <mergeCell ref="G12:J13"/>
    <mergeCell ref="B10:F11"/>
    <mergeCell ref="G11:J11"/>
    <mergeCell ref="G15:J15"/>
    <mergeCell ref="K15:R15"/>
    <mergeCell ref="B18:F23"/>
    <mergeCell ref="G18:J19"/>
    <mergeCell ref="G16:R17"/>
    <mergeCell ref="G20:J21"/>
    <mergeCell ref="B14:F17"/>
    <mergeCell ref="G23:R23"/>
    <mergeCell ref="S22:V23"/>
    <mergeCell ref="S16:V17"/>
    <mergeCell ref="G24:J25"/>
    <mergeCell ref="G28:R28"/>
    <mergeCell ref="G29:R29"/>
    <mergeCell ref="G26:J27"/>
    <mergeCell ref="S28:V29"/>
    <mergeCell ref="AR29:AW29"/>
    <mergeCell ref="AY29:BD29"/>
    <mergeCell ref="AK29:AP29"/>
    <mergeCell ref="AE26:AF27"/>
    <mergeCell ref="AD25:AE25"/>
    <mergeCell ref="AK24:AP25"/>
    <mergeCell ref="AG29:AJ29"/>
    <mergeCell ref="AR28:AW28"/>
    <mergeCell ref="AY28:BD28"/>
    <mergeCell ref="W28:X28"/>
    <mergeCell ref="Y28:Z28"/>
    <mergeCell ref="AA28:AD28"/>
    <mergeCell ref="AY24:BD25"/>
    <mergeCell ref="W24:X25"/>
    <mergeCell ref="W29:X29"/>
    <mergeCell ref="Y29:Z29"/>
    <mergeCell ref="AA29:AD29"/>
    <mergeCell ref="AG26:AG27"/>
    <mergeCell ref="B30:F35"/>
    <mergeCell ref="G30:J31"/>
    <mergeCell ref="G32:J33"/>
    <mergeCell ref="G34:R34"/>
    <mergeCell ref="G35:R35"/>
    <mergeCell ref="W30:X31"/>
    <mergeCell ref="AK30:AP31"/>
    <mergeCell ref="AR30:AW31"/>
    <mergeCell ref="AK32:AP33"/>
    <mergeCell ref="S30:V33"/>
    <mergeCell ref="AK34:AP34"/>
    <mergeCell ref="AR34:AW34"/>
    <mergeCell ref="S34:V35"/>
    <mergeCell ref="AD31:AE31"/>
    <mergeCell ref="AA32:AD33"/>
    <mergeCell ref="W32:X33"/>
    <mergeCell ref="Y32:Z33"/>
    <mergeCell ref="Y35:Z35"/>
    <mergeCell ref="AA35:AD35"/>
    <mergeCell ref="W34:X34"/>
    <mergeCell ref="Y34:Z34"/>
    <mergeCell ref="AA34:AD34"/>
    <mergeCell ref="W35:X35"/>
    <mergeCell ref="AY46:BD46"/>
    <mergeCell ref="S40:V41"/>
    <mergeCell ref="AK40:AP40"/>
    <mergeCell ref="B36:F41"/>
    <mergeCell ref="G36:J37"/>
    <mergeCell ref="G40:R40"/>
    <mergeCell ref="AH38:AH39"/>
    <mergeCell ref="AK38:AP39"/>
    <mergeCell ref="AA40:AD40"/>
    <mergeCell ref="AD37:AE37"/>
    <mergeCell ref="AK36:AP37"/>
    <mergeCell ref="G41:R41"/>
    <mergeCell ref="W41:X41"/>
    <mergeCell ref="Y41:Z41"/>
    <mergeCell ref="AA41:AD41"/>
    <mergeCell ref="W36:X37"/>
    <mergeCell ref="W38:X39"/>
    <mergeCell ref="Y38:Z39"/>
    <mergeCell ref="W40:X40"/>
    <mergeCell ref="Y40:Z40"/>
    <mergeCell ref="G38:J39"/>
    <mergeCell ref="S36:V39"/>
    <mergeCell ref="AA38:AD39"/>
    <mergeCell ref="B42:F47"/>
    <mergeCell ref="G47:R47"/>
    <mergeCell ref="G46:R46"/>
    <mergeCell ref="AK46:AP46"/>
    <mergeCell ref="AR46:AW46"/>
    <mergeCell ref="AD43:AE43"/>
    <mergeCell ref="AG44:AG45"/>
    <mergeCell ref="W42:X43"/>
    <mergeCell ref="AQ44:AQ45"/>
    <mergeCell ref="S46:V47"/>
    <mergeCell ref="AE46:AF46"/>
    <mergeCell ref="W47:X47"/>
    <mergeCell ref="Y47:Z47"/>
    <mergeCell ref="AA47:AD47"/>
    <mergeCell ref="AG47:AJ47"/>
    <mergeCell ref="AK47:AP47"/>
    <mergeCell ref="AR47:AW47"/>
    <mergeCell ref="AK42:AP43"/>
    <mergeCell ref="Y46:Z46"/>
    <mergeCell ref="AR44:AW45"/>
    <mergeCell ref="W44:X45"/>
    <mergeCell ref="Y44:Z45"/>
    <mergeCell ref="S42:V45"/>
    <mergeCell ref="G42:J43"/>
    <mergeCell ref="AR42:AW43"/>
    <mergeCell ref="AA46:AD46"/>
    <mergeCell ref="AA44:AD45"/>
    <mergeCell ref="AE44:AF45"/>
    <mergeCell ref="G44:J45"/>
    <mergeCell ref="W46:X46"/>
    <mergeCell ref="AE47:AF47"/>
    <mergeCell ref="AY42:BD43"/>
    <mergeCell ref="BT3:BV3"/>
    <mergeCell ref="BG13:BJ13"/>
    <mergeCell ref="BK13:BU13"/>
    <mergeCell ref="BU20:BV21"/>
    <mergeCell ref="BQ5:BR5"/>
    <mergeCell ref="BG5:BI5"/>
    <mergeCell ref="BJ5:BL5"/>
    <mergeCell ref="BM5:BN5"/>
    <mergeCell ref="BS5:BT5"/>
    <mergeCell ref="BU5:BV5"/>
    <mergeCell ref="BQ16:BV17"/>
    <mergeCell ref="BO5:BP5"/>
    <mergeCell ref="BM14:BV15"/>
    <mergeCell ref="BM16:BN17"/>
    <mergeCell ref="BO16:BP17"/>
    <mergeCell ref="BA8:BV11"/>
    <mergeCell ref="AY18:BD19"/>
    <mergeCell ref="BM18:BV19"/>
    <mergeCell ref="BF19:BL23"/>
    <mergeCell ref="BQ23:BT23"/>
    <mergeCell ref="BM23:BN23"/>
    <mergeCell ref="AX44:AX45"/>
    <mergeCell ref="BO23:BP23"/>
    <mergeCell ref="AY23:BD23"/>
    <mergeCell ref="BO22:BP22"/>
    <mergeCell ref="BM46:BN46"/>
    <mergeCell ref="BO46:BP46"/>
    <mergeCell ref="BQ44:BT45"/>
    <mergeCell ref="BM44:BN45"/>
    <mergeCell ref="BO44:BP45"/>
    <mergeCell ref="BF43:BL47"/>
    <mergeCell ref="BQ40:BT40"/>
    <mergeCell ref="BQ41:BT41"/>
    <mergeCell ref="BQ38:BT39"/>
    <mergeCell ref="BM42:BV43"/>
    <mergeCell ref="BM47:BN47"/>
    <mergeCell ref="BO47:BP47"/>
    <mergeCell ref="BQ47:BT47"/>
    <mergeCell ref="BQ46:BT46"/>
    <mergeCell ref="BQ29:BT29"/>
    <mergeCell ref="BM26:BN27"/>
    <mergeCell ref="BO32:BP33"/>
    <mergeCell ref="BQ32:BT33"/>
    <mergeCell ref="AY47:BD47"/>
    <mergeCell ref="AY44:BD45"/>
    <mergeCell ref="BE44:BE45"/>
    <mergeCell ref="AQ38:AQ39"/>
    <mergeCell ref="AG35:AJ35"/>
    <mergeCell ref="AK35:AP35"/>
    <mergeCell ref="AR35:AW35"/>
    <mergeCell ref="AY35:BD35"/>
    <mergeCell ref="BF37:BL41"/>
    <mergeCell ref="BM41:BN41"/>
    <mergeCell ref="BO41:BP41"/>
    <mergeCell ref="AR41:AW41"/>
    <mergeCell ref="BM40:BN40"/>
    <mergeCell ref="BO40:BP40"/>
    <mergeCell ref="AG41:AJ41"/>
    <mergeCell ref="AK41:AP41"/>
    <mergeCell ref="AX38:AX39"/>
    <mergeCell ref="AR40:AW40"/>
    <mergeCell ref="AR36:AW37"/>
    <mergeCell ref="AR38:AW39"/>
    <mergeCell ref="AY40:BD40"/>
    <mergeCell ref="AY38:BD39"/>
    <mergeCell ref="AY36:BD37"/>
    <mergeCell ref="BE38:BE39"/>
    <mergeCell ref="BM38:BN39"/>
    <mergeCell ref="AY41:BD41"/>
    <mergeCell ref="BO38:BP39"/>
    <mergeCell ref="AH32:AH33"/>
    <mergeCell ref="BU32:BV33"/>
    <mergeCell ref="BQ28:BT28"/>
    <mergeCell ref="BF25:BL29"/>
    <mergeCell ref="BF31:BL35"/>
    <mergeCell ref="BM34:BN34"/>
    <mergeCell ref="BO34:BP34"/>
    <mergeCell ref="BO29:BP29"/>
    <mergeCell ref="AK28:AP28"/>
    <mergeCell ref="AQ26:AQ27"/>
    <mergeCell ref="AH26:AH27"/>
    <mergeCell ref="BM35:BN35"/>
    <mergeCell ref="BO35:BP35"/>
    <mergeCell ref="BQ35:BT35"/>
    <mergeCell ref="BM28:BN28"/>
    <mergeCell ref="BM29:BN29"/>
    <mergeCell ref="BO26:BP27"/>
    <mergeCell ref="BQ26:BT27"/>
    <mergeCell ref="BM24:BV25"/>
    <mergeCell ref="BE26:BE27"/>
    <mergeCell ref="AR26:AW27"/>
    <mergeCell ref="BM32:BN33"/>
    <mergeCell ref="BM30:BV31"/>
    <mergeCell ref="BQ34:BT34"/>
    <mergeCell ref="S24:V27"/>
    <mergeCell ref="W22:X22"/>
    <mergeCell ref="AY34:BD34"/>
    <mergeCell ref="AY30:BD31"/>
    <mergeCell ref="AX32:AX33"/>
    <mergeCell ref="AY32:BD33"/>
    <mergeCell ref="BU44:BV45"/>
    <mergeCell ref="AE23:AF23"/>
    <mergeCell ref="AE22:AF22"/>
    <mergeCell ref="AE28:AF28"/>
    <mergeCell ref="AE29:AF29"/>
    <mergeCell ref="AE34:AF34"/>
    <mergeCell ref="AE35:AF35"/>
    <mergeCell ref="AE40:AF40"/>
    <mergeCell ref="AE41:AF41"/>
    <mergeCell ref="AK44:AP45"/>
    <mergeCell ref="AH44:AH45"/>
    <mergeCell ref="BM36:BV37"/>
    <mergeCell ref="AG38:AG39"/>
    <mergeCell ref="AE38:AF39"/>
    <mergeCell ref="AQ32:AQ33"/>
    <mergeCell ref="AR32:AW33"/>
    <mergeCell ref="AE32:AF33"/>
    <mergeCell ref="AG32:AG33"/>
    <mergeCell ref="AV9:AY10"/>
    <mergeCell ref="B24:F29"/>
    <mergeCell ref="AR23:AW23"/>
    <mergeCell ref="BU38:BV39"/>
    <mergeCell ref="BE32:BE33"/>
    <mergeCell ref="BO28:BP28"/>
    <mergeCell ref="F5:V8"/>
    <mergeCell ref="V2:V4"/>
    <mergeCell ref="AP5:AR7"/>
    <mergeCell ref="X3:AU4"/>
    <mergeCell ref="W26:X27"/>
    <mergeCell ref="AA26:AD27"/>
    <mergeCell ref="Y26:Z27"/>
    <mergeCell ref="AH20:AH21"/>
    <mergeCell ref="AG20:AG21"/>
    <mergeCell ref="AK22:AP22"/>
    <mergeCell ref="AR24:AW25"/>
    <mergeCell ref="AA20:AD21"/>
    <mergeCell ref="Y20:Z21"/>
    <mergeCell ref="AE20:AF21"/>
    <mergeCell ref="AK26:AP27"/>
    <mergeCell ref="AR18:AW19"/>
    <mergeCell ref="S14:V15"/>
    <mergeCell ref="S18:V21"/>
  </mergeCells>
  <phoneticPr fontId="3"/>
  <conditionalFormatting sqref="G18:J19">
    <cfRule type="expression" dxfId="149" priority="176">
      <formula>AND(COUNTA($B$18),ISBLANK($G$18))</formula>
    </cfRule>
  </conditionalFormatting>
  <conditionalFormatting sqref="G20:J21">
    <cfRule type="expression" dxfId="148" priority="52">
      <formula>AND($B$18&lt;&gt;"",$G$20="")</formula>
    </cfRule>
  </conditionalFormatting>
  <conditionalFormatting sqref="G24:J25">
    <cfRule type="expression" dxfId="147" priority="175">
      <formula>AND(COUNTA($B$24),ISBLANK($G$24))</formula>
    </cfRule>
  </conditionalFormatting>
  <conditionalFormatting sqref="G26:J27">
    <cfRule type="expression" dxfId="146" priority="51">
      <formula>AND($B$24&lt;&gt;"",$G$26="")</formula>
    </cfRule>
  </conditionalFormatting>
  <conditionalFormatting sqref="G30:J31">
    <cfRule type="expression" dxfId="145" priority="174">
      <formula>AND(COUNTA($B$30),ISBLANK($G$30))</formula>
    </cfRule>
  </conditionalFormatting>
  <conditionalFormatting sqref="G32:J33">
    <cfRule type="expression" dxfId="144" priority="50">
      <formula>AND($B$30&lt;&gt;"",$G$32="")</formula>
    </cfRule>
  </conditionalFormatting>
  <conditionalFormatting sqref="G36:J37 G42:J43">
    <cfRule type="expression" dxfId="143" priority="173">
      <formula>AND(COUNTA($B36),ISBLANK($G36))</formula>
    </cfRule>
  </conditionalFormatting>
  <conditionalFormatting sqref="G38:J39">
    <cfRule type="expression" dxfId="142" priority="49">
      <formula>AND($B$36&lt;&gt;"",$G$38="")</formula>
    </cfRule>
  </conditionalFormatting>
  <conditionalFormatting sqref="G44:J45">
    <cfRule type="expression" dxfId="141" priority="48">
      <formula>AND($B$42&lt;&gt;"",$G$44="")</formula>
    </cfRule>
  </conditionalFormatting>
  <conditionalFormatting sqref="G22:R22">
    <cfRule type="expression" dxfId="140" priority="161">
      <formula>AND(COUNTA($B$18),ISBLANK($G$22))</formula>
    </cfRule>
  </conditionalFormatting>
  <conditionalFormatting sqref="G23:R23">
    <cfRule type="expression" dxfId="139" priority="160">
      <formula>AND(COUNTA($B$18),ISBLANK($G$23))</formula>
    </cfRule>
  </conditionalFormatting>
  <conditionalFormatting sqref="G28:R28">
    <cfRule type="expression" dxfId="138" priority="159">
      <formula>AND(COUNTA($B$24),ISBLANK($G$28))</formula>
    </cfRule>
  </conditionalFormatting>
  <conditionalFormatting sqref="G29:R29">
    <cfRule type="expression" dxfId="137" priority="158">
      <formula>AND(COUNTA($B$24),ISBLANK($G$29))</formula>
    </cfRule>
  </conditionalFormatting>
  <conditionalFormatting sqref="G34:R34">
    <cfRule type="expression" dxfId="136" priority="157">
      <formula>AND(COUNTA($B$30),ISBLANK($G$34))</formula>
    </cfRule>
  </conditionalFormatting>
  <conditionalFormatting sqref="G35:R35">
    <cfRule type="expression" dxfId="135" priority="156">
      <formula>AND(COUNTA($B$30),ISBLANK($G$35))</formula>
    </cfRule>
  </conditionalFormatting>
  <conditionalFormatting sqref="G40:R40">
    <cfRule type="expression" dxfId="134" priority="155">
      <formula>AND(COUNTA($B$36),ISBLANK($G$40))</formula>
    </cfRule>
  </conditionalFormatting>
  <conditionalFormatting sqref="G41:R41">
    <cfRule type="expression" dxfId="133" priority="154">
      <formula>AND(COUNTA($B$36),ISBLANK($G$41))</formula>
    </cfRule>
  </conditionalFormatting>
  <conditionalFormatting sqref="G46:R46">
    <cfRule type="expression" dxfId="132" priority="153">
      <formula>AND(COUNTA($B$42),ISBLANK($G$46))</formula>
    </cfRule>
  </conditionalFormatting>
  <conditionalFormatting sqref="G47:R47">
    <cfRule type="expression" dxfId="131" priority="152">
      <formula>AND(COUNTA($B$42),ISBLANK($G$47))</formula>
    </cfRule>
  </conditionalFormatting>
  <conditionalFormatting sqref="L19:R19">
    <cfRule type="expression" dxfId="130" priority="172">
      <formula>AND(COUNTA($B$18),ISBLANK(L$19))</formula>
    </cfRule>
  </conditionalFormatting>
  <conditionalFormatting sqref="L21:R21">
    <cfRule type="expression" dxfId="129" priority="171">
      <formula>AND(COUNTA($B$18),ISBLANK(L$21))</formula>
    </cfRule>
  </conditionalFormatting>
  <conditionalFormatting sqref="L25:R25">
    <cfRule type="expression" dxfId="128" priority="169">
      <formula>AND(COUNTA($B$24),ISBLANK(L$25))</formula>
    </cfRule>
  </conditionalFormatting>
  <conditionalFormatting sqref="L27:R27">
    <cfRule type="expression" dxfId="127" priority="168">
      <formula>AND(COUNTA($B$24),ISBLANK(L$27))</formula>
    </cfRule>
  </conditionalFormatting>
  <conditionalFormatting sqref="L31:R31">
    <cfRule type="expression" dxfId="126" priority="167">
      <formula>AND(COUNTA($B$30),ISBLANK(L$31))</formula>
    </cfRule>
  </conditionalFormatting>
  <conditionalFormatting sqref="L33:R33">
    <cfRule type="expression" dxfId="125" priority="166">
      <formula>AND(COUNTA($B$30),ISBLANK(L$33))</formula>
    </cfRule>
  </conditionalFormatting>
  <conditionalFormatting sqref="L37:R37">
    <cfRule type="expression" dxfId="124" priority="165">
      <formula>AND(COUNTA($B$36),ISBLANK(L$37))</formula>
    </cfRule>
  </conditionalFormatting>
  <conditionalFormatting sqref="L39:R39">
    <cfRule type="expression" dxfId="123" priority="164">
      <formula>AND(COUNTA($B$36),ISBLANK(L$39))</formula>
    </cfRule>
  </conditionalFormatting>
  <conditionalFormatting sqref="L43:R43">
    <cfRule type="expression" dxfId="122" priority="163">
      <formula>AND(COUNTA($B$42),ISBLANK(L$43))</formula>
    </cfRule>
  </conditionalFormatting>
  <conditionalFormatting sqref="L45:R45">
    <cfRule type="expression" dxfId="121" priority="162">
      <formula>AND(COUNTA($B$42),ISBLANK(L$45))</formula>
    </cfRule>
  </conditionalFormatting>
  <conditionalFormatting sqref="S18">
    <cfRule type="expression" dxfId="120" priority="121">
      <formula>AND($G$18&lt;&gt;"",$S$18="")</formula>
    </cfRule>
  </conditionalFormatting>
  <conditionalFormatting sqref="S24">
    <cfRule type="expression" dxfId="119" priority="120">
      <formula>AND($G$24&lt;&gt;"",$S$24="")</formula>
    </cfRule>
  </conditionalFormatting>
  <conditionalFormatting sqref="S30">
    <cfRule type="expression" dxfId="118" priority="119">
      <formula>AND($G$30&lt;&gt;"",$S$30="")</formula>
    </cfRule>
  </conditionalFormatting>
  <conditionalFormatting sqref="S36">
    <cfRule type="expression" dxfId="117" priority="118">
      <formula>AND($G$36&lt;&gt;"",$S$36="")</formula>
    </cfRule>
  </conditionalFormatting>
  <conditionalFormatting sqref="S42">
    <cfRule type="expression" dxfId="116" priority="117">
      <formula>AND($G$42&lt;&gt;"",$S$42="")</formula>
    </cfRule>
  </conditionalFormatting>
  <conditionalFormatting sqref="S22:V23">
    <cfRule type="expression" dxfId="115" priority="58">
      <formula>AND($G$18&lt;&gt;"",$S$22="")</formula>
    </cfRule>
  </conditionalFormatting>
  <conditionalFormatting sqref="S28:V29">
    <cfRule type="expression" dxfId="114" priority="73">
      <formula>AND($G$24&lt;&gt;"",$S$28="")</formula>
    </cfRule>
  </conditionalFormatting>
  <conditionalFormatting sqref="S34:V35">
    <cfRule type="expression" dxfId="113" priority="72">
      <formula>AND($G$30&lt;&gt;"",$S$34="")</formula>
    </cfRule>
  </conditionalFormatting>
  <conditionalFormatting sqref="S40:V41">
    <cfRule type="expression" dxfId="112" priority="71">
      <formula>AND($G$36&lt;&gt;"",$S$40="")</formula>
    </cfRule>
  </conditionalFormatting>
  <conditionalFormatting sqref="S46:V47">
    <cfRule type="expression" dxfId="111" priority="70">
      <formula>AND($G$42&lt;&gt;"",$S$46="")</formula>
    </cfRule>
  </conditionalFormatting>
  <conditionalFormatting sqref="Y20:Z21">
    <cfRule type="expression" dxfId="110" priority="59">
      <formula>AND($G$18&lt;&gt;"",$Y$20="")</formula>
    </cfRule>
  </conditionalFormatting>
  <conditionalFormatting sqref="Y26:Z27">
    <cfRule type="expression" dxfId="109" priority="84">
      <formula>AND($G$24&lt;&gt;"",$Y$26="")</formula>
    </cfRule>
  </conditionalFormatting>
  <conditionalFormatting sqref="Y32:Z33">
    <cfRule type="expression" dxfId="108" priority="83">
      <formula>AND($G$30&lt;&gt;"",$Y$32="")</formula>
    </cfRule>
  </conditionalFormatting>
  <conditionalFormatting sqref="Y38:Z39">
    <cfRule type="expression" dxfId="107" priority="82">
      <formula>AND($G$36&lt;&gt;"",$Y$38="")</formula>
    </cfRule>
  </conditionalFormatting>
  <conditionalFormatting sqref="Y44:Z45">
    <cfRule type="expression" dxfId="106" priority="81">
      <formula>AND($G$42&lt;&gt;"",$Y$44="")</formula>
    </cfRule>
  </conditionalFormatting>
  <conditionalFormatting sqref="Z19:AE19">
    <cfRule type="expression" dxfId="105" priority="64">
      <formula>AND(OR($G$18=36,$G$18=37),Z$19="")</formula>
    </cfRule>
  </conditionalFormatting>
  <conditionalFormatting sqref="Z25:AE25">
    <cfRule type="expression" dxfId="104" priority="63">
      <formula>AND(OR($G$24=36,$G$24=37),Z$25="")</formula>
    </cfRule>
  </conditionalFormatting>
  <conditionalFormatting sqref="Z31:AE31">
    <cfRule type="expression" dxfId="103" priority="62">
      <formula>AND(OR($G$30=36,$G$30=37),Z$31="")</formula>
    </cfRule>
  </conditionalFormatting>
  <conditionalFormatting sqref="Z37:AE37">
    <cfRule type="expression" dxfId="102" priority="61">
      <formula>AND(OR($G$36=36,$G$36=37),Z$37="")</formula>
    </cfRule>
  </conditionalFormatting>
  <conditionalFormatting sqref="Z43:AE43">
    <cfRule type="expression" dxfId="101" priority="60">
      <formula>AND(OR($G$42=36,$G$42=37),Z$43="")</formula>
    </cfRule>
  </conditionalFormatting>
  <conditionalFormatting sqref="AG20:BE23">
    <cfRule type="expression" dxfId="100" priority="238">
      <formula>OR(AND(OR(#REF!=2,#REF!=3),$BF$23&lt;&gt;""),#REF!=4)</formula>
    </cfRule>
  </conditionalFormatting>
  <conditionalFormatting sqref="AK18:AP19">
    <cfRule type="expression" dxfId="99" priority="47">
      <formula>AND($S$18&lt;&gt;"",$AK$18="")</formula>
    </cfRule>
  </conditionalFormatting>
  <conditionalFormatting sqref="AK18:AP22">
    <cfRule type="expression" dxfId="98" priority="10">
      <formula>AND($B$18&lt;&gt;"",$S$18="",$AK18="")</formula>
    </cfRule>
  </conditionalFormatting>
  <conditionalFormatting sqref="AK24:AP25">
    <cfRule type="expression" dxfId="97" priority="46">
      <formula>AND($S$24&lt;&gt;"",$AK$24="")</formula>
    </cfRule>
  </conditionalFormatting>
  <conditionalFormatting sqref="AK24:AP28">
    <cfRule type="expression" dxfId="96" priority="8">
      <formula>AND($B$24&lt;&gt;"",$S$24="",$AK24="")</formula>
    </cfRule>
  </conditionalFormatting>
  <conditionalFormatting sqref="AK30:AP31">
    <cfRule type="expression" dxfId="95" priority="45">
      <formula>AND($S$30&lt;&gt;"",$AK$30="")</formula>
    </cfRule>
  </conditionalFormatting>
  <conditionalFormatting sqref="AK30:AP34">
    <cfRule type="expression" dxfId="94" priority="6">
      <formula>AND($B$30&lt;&gt;"",$S$30="",$AK30="")</formula>
    </cfRule>
  </conditionalFormatting>
  <conditionalFormatting sqref="AK36:AP37">
    <cfRule type="expression" dxfId="93" priority="44">
      <formula>AND($S$36&lt;&gt;"",$AK$36="")</formula>
    </cfRule>
  </conditionalFormatting>
  <conditionalFormatting sqref="AK36:AP40">
    <cfRule type="expression" dxfId="92" priority="4">
      <formula>AND($B$36&lt;&gt;"",$S$36="",$AK36="")</formula>
    </cfRule>
  </conditionalFormatting>
  <conditionalFormatting sqref="AK42:AP43">
    <cfRule type="expression" dxfId="91" priority="43">
      <formula>AND($S$42&lt;&gt;"",$AK$42="")</formula>
    </cfRule>
  </conditionalFormatting>
  <conditionalFormatting sqref="AK42:AP46">
    <cfRule type="expression" dxfId="90" priority="2">
      <formula>AND($B$42&lt;&gt;"",$S$42="",$AK42="")</formula>
    </cfRule>
  </conditionalFormatting>
  <conditionalFormatting sqref="AK20:AQ23 AR18:AX23 AG18:AJ23 AY20:BE23">
    <cfRule type="expression" dxfId="89" priority="16">
      <formula>$S$18&lt;&gt;""</formula>
    </cfRule>
  </conditionalFormatting>
  <conditionalFormatting sqref="AK26:AQ29 AR24:AX29 AG24:AJ29 AY26:BE29">
    <cfRule type="expression" dxfId="88" priority="15">
      <formula>$S$24&lt;&gt;""</formula>
    </cfRule>
  </conditionalFormatting>
  <conditionalFormatting sqref="AK32:AQ35 AR30:AX35 AG30:AJ35 AY32:BE35">
    <cfRule type="expression" dxfId="87" priority="14">
      <formula>$S$30&lt;&gt;""</formula>
    </cfRule>
  </conditionalFormatting>
  <conditionalFormatting sqref="AK38:AQ41 AR36:AX41 AG36:AJ41 AY38:BE41">
    <cfRule type="expression" dxfId="86" priority="13">
      <formula>$S$36&lt;&gt;""</formula>
    </cfRule>
  </conditionalFormatting>
  <conditionalFormatting sqref="AK44:AQ47 AR42:AX47 AG42:AJ47 AY44:BE47">
    <cfRule type="expression" dxfId="85" priority="12">
      <formula>$S$42&lt;&gt;""</formula>
    </cfRule>
  </conditionalFormatting>
  <conditionalFormatting sqref="AR18:AW22">
    <cfRule type="expression" dxfId="84" priority="9">
      <formula>AND($B$18&lt;&gt;"",$S$18="",$AR18="")</formula>
    </cfRule>
  </conditionalFormatting>
  <conditionalFormatting sqref="AR24:AW28">
    <cfRule type="expression" dxfId="83" priority="7">
      <formula>AND($B$24&lt;&gt;"",$S$24="",$AR24="")</formula>
    </cfRule>
  </conditionalFormatting>
  <conditionalFormatting sqref="AR30:AW34">
    <cfRule type="expression" dxfId="82" priority="5">
      <formula>AND($B$30&lt;&gt;"",$S$30="",$AR30="")</formula>
    </cfRule>
  </conditionalFormatting>
  <conditionalFormatting sqref="AR36:AW40">
    <cfRule type="expression" dxfId="81" priority="3">
      <formula>AND($B$36&lt;&gt;"",$S$36="",$AR36="")</formula>
    </cfRule>
  </conditionalFormatting>
  <conditionalFormatting sqref="AR42:AW46">
    <cfRule type="expression" dxfId="80" priority="1">
      <formula>AND($B$42&lt;&gt;"",$S$42="",$AR42="")</formula>
    </cfRule>
  </conditionalFormatting>
  <conditionalFormatting sqref="AR24:AX25 AG24:AH25 AG29:BE29">
    <cfRule type="expression" dxfId="79" priority="35">
      <formula>$BF$29&lt;&gt;""</formula>
    </cfRule>
  </conditionalFormatting>
  <conditionalFormatting sqref="AR30:AX31 AG30:AH31 AG35:BE35">
    <cfRule type="expression" dxfId="78" priority="34">
      <formula>$BF$35&lt;&gt;""</formula>
    </cfRule>
  </conditionalFormatting>
  <conditionalFormatting sqref="AR36:AX37 AG36:AH37 AG41:BE41">
    <cfRule type="expression" dxfId="77" priority="33">
      <formula>$BF$41&lt;&gt;""</formula>
    </cfRule>
  </conditionalFormatting>
  <conditionalFormatting sqref="AR42:AX43 AG42:AH43 AG47:BE47">
    <cfRule type="expression" dxfId="76" priority="32">
      <formula>$BF$47&lt;&gt;""</formula>
    </cfRule>
  </conditionalFormatting>
  <conditionalFormatting sqref="BT3:BV3 BJ5:BL5 BO5:BP5 BS5:BT5 BA8:BV11 K11:AF13 B12 G12">
    <cfRule type="containsBlanks" dxfId="75" priority="177">
      <formula>LEN(TRIM(B3))=0</formula>
    </cfRule>
  </conditionalFormatting>
  <dataValidations count="8">
    <dataValidation imeMode="fullKatakana" allowBlank="1" showInputMessage="1" showErrorMessage="1" sqref="G22:R22 G28:R28 G34:R34 G40:R40 G46:R46" xr:uid="{8769AC59-82B9-4098-9CAB-A06284980E55}"/>
    <dataValidation type="list" showInputMessage="1" showErrorMessage="1" sqref="G20:J21 G26:J27 G32:J33 G38:J39 G44:J45" xr:uid="{F1E2CE3A-FBC2-4AD3-A899-567DF6C1EC65}">
      <formula1>"１ 男,２ 女"</formula1>
    </dataValidation>
    <dataValidation type="whole" imeMode="halfAlpha" allowBlank="1" showInputMessage="1" showErrorMessage="1" sqref="K43 K21:R21 K19:N19 K27:R27 K25 K33:R33 K31 K39:R39 K37 K45:R45" xr:uid="{6A365CBF-A471-4A42-A0F6-636E4A61B0FD}">
      <formula1>0</formula1>
      <formula2>9</formula2>
    </dataValidation>
    <dataValidation type="list" showInputMessage="1" showErrorMessage="1" sqref="S22:V23 S28:V29 S34:V35 S40:V41 S46:V47" xr:uid="{AE311F46-7E3C-4651-B226-B3DF7459A0C9}">
      <formula1>"10(一般),30(消防),41(短期),99(他)"</formula1>
    </dataValidation>
    <dataValidation type="whole" allowBlank="1" showInputMessage="1" showErrorMessage="1" sqref="Y19:AE19 Y25:AE25 Y31:AE31 Y37:AE37 Y43:AE43" xr:uid="{BC742D74-E1FB-4CBF-A54B-E644D3293EDA}">
      <formula1>0</formula1>
      <formula2>9</formula2>
    </dataValidation>
    <dataValidation type="list" imeMode="halfAlpha" allowBlank="1" showInputMessage="1" showErrorMessage="1" sqref="S18:V21 S24:V27 S30:V33 S36:V39 S42:V45" xr:uid="{7CC140C7-C7BD-4E85-BD8A-479215BC3D4C}">
      <formula1>"1 対象者"</formula1>
    </dataValidation>
    <dataValidation type="whole" imeMode="halfAlpha" allowBlank="1" showInputMessage="1" showErrorMessage="1" sqref="B12:F13" xr:uid="{2F557BEB-C3F9-4ED2-998C-4102903535EF}">
      <formula1>1</formula1>
      <formula2>100</formula2>
    </dataValidation>
    <dataValidation type="whole" imeMode="halfAlpha" allowBlank="1" showInputMessage="1" showErrorMessage="1" sqref="G12:J13" xr:uid="{881391BE-E32D-42CF-A40B-D23CD8FED5B6}">
      <formula1>0</formula1>
      <formula2>7</formula2>
    </dataValidation>
  </dataValidations>
  <printOptions horizontalCentered="1" verticalCentered="1"/>
  <pageMargins left="0.39370078740157483" right="0.35433070866141736" top="0.74803149606299213" bottom="0.31496062992125984" header="0.31496062992125984" footer="0.19685039370078741"/>
  <pageSetup paperSize="9" scale="87" orientation="landscape" r:id="rId1"/>
  <headerFooter alignWithMargins="0">
    <oddHeader>&amp;Rver5.7.2</oddHeader>
  </headerFooter>
  <ignoredErrors>
    <ignoredError sqref="G18 G30 G36 G42 L25:R25 L31:R31 L37:R37 L43:R43 O19:R19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DA204E-6288-498E-83E7-276DAD418A90}">
  <sheetPr>
    <pageSetUpPr fitToPage="1"/>
  </sheetPr>
  <dimension ref="A1:BW52"/>
  <sheetViews>
    <sheetView showGridLines="0" zoomScaleNormal="100" workbookViewId="0"/>
  </sheetViews>
  <sheetFormatPr defaultColWidth="1.625" defaultRowHeight="13.5" x14ac:dyDescent="0.15"/>
  <cols>
    <col min="1" max="29" width="1.875" style="35" customWidth="1"/>
    <col min="30" max="31" width="1" style="35" customWidth="1"/>
    <col min="32" max="61" width="1.875" style="35" customWidth="1"/>
    <col min="62" max="62" width="2.5" style="35" customWidth="1"/>
    <col min="63" max="63" width="0.625" style="35" customWidth="1"/>
    <col min="64" max="71" width="1.875" style="35" customWidth="1"/>
    <col min="72" max="73" width="1" style="35" customWidth="1"/>
    <col min="74" max="76" width="1.875" style="35" customWidth="1"/>
    <col min="77" max="16384" width="1.625" style="35"/>
  </cols>
  <sheetData>
    <row r="1" spans="1:75" ht="13.5" customHeight="1" x14ac:dyDescent="0.2">
      <c r="C1" s="140"/>
      <c r="E1" s="140"/>
      <c r="F1" s="141"/>
      <c r="G1" s="140"/>
      <c r="H1" s="140"/>
      <c r="I1" s="140"/>
      <c r="J1" s="140"/>
      <c r="K1" s="140"/>
      <c r="L1" s="140"/>
      <c r="M1" s="140"/>
      <c r="N1" s="140"/>
      <c r="O1" s="140"/>
      <c r="P1" s="140"/>
      <c r="Q1" s="140"/>
      <c r="AX1" s="36"/>
      <c r="AY1" s="36"/>
    </row>
    <row r="2" spans="1:75" ht="13.5" customHeight="1" x14ac:dyDescent="0.2"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178"/>
      <c r="R2" s="178"/>
      <c r="S2" s="178"/>
      <c r="T2" s="178"/>
      <c r="U2" s="178"/>
      <c r="V2" s="179"/>
      <c r="AU2" s="38"/>
      <c r="AV2" s="38"/>
      <c r="AX2" s="36"/>
      <c r="AY2" s="36"/>
      <c r="AZ2" s="36"/>
      <c r="BA2" s="38"/>
      <c r="BB2" s="38"/>
      <c r="BC2" s="38"/>
    </row>
    <row r="3" spans="1:75" ht="13.5" customHeight="1" x14ac:dyDescent="0.2"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8"/>
      <c r="Q3" s="178"/>
      <c r="R3" s="178"/>
      <c r="S3" s="178"/>
      <c r="T3" s="178"/>
      <c r="U3" s="178"/>
      <c r="V3" s="179"/>
      <c r="X3" s="181" t="s">
        <v>58</v>
      </c>
      <c r="Y3" s="181"/>
      <c r="Z3" s="181"/>
      <c r="AA3" s="181"/>
      <c r="AB3" s="181"/>
      <c r="AC3" s="181"/>
      <c r="AD3" s="181"/>
      <c r="AE3" s="181"/>
      <c r="AF3" s="181"/>
      <c r="AG3" s="181"/>
      <c r="AH3" s="181"/>
      <c r="AI3" s="181"/>
      <c r="AJ3" s="181"/>
      <c r="AK3" s="181"/>
      <c r="AL3" s="181"/>
      <c r="AM3" s="181"/>
      <c r="AN3" s="181"/>
      <c r="AO3" s="181"/>
      <c r="AP3" s="181"/>
      <c r="AQ3" s="181"/>
      <c r="AR3" s="181"/>
      <c r="AS3" s="181"/>
      <c r="AT3" s="181"/>
      <c r="AU3" s="181"/>
      <c r="AV3" s="38"/>
      <c r="AX3" s="39"/>
      <c r="AY3" s="36"/>
      <c r="AZ3" s="36"/>
      <c r="BA3" s="38"/>
      <c r="BB3" s="38"/>
      <c r="BC3" s="38"/>
      <c r="BR3" s="35" t="s">
        <v>0</v>
      </c>
      <c r="BT3" s="302">
        <v>1</v>
      </c>
      <c r="BU3" s="302"/>
      <c r="BV3" s="302"/>
    </row>
    <row r="4" spans="1:75" ht="15" customHeight="1" x14ac:dyDescent="0.2">
      <c r="B4" s="142"/>
      <c r="F4" s="178"/>
      <c r="G4" s="178"/>
      <c r="H4" s="178"/>
      <c r="I4" s="178"/>
      <c r="J4" s="178"/>
      <c r="K4" s="178"/>
      <c r="L4" s="178"/>
      <c r="M4" s="178"/>
      <c r="N4" s="178"/>
      <c r="O4" s="178"/>
      <c r="P4" s="178"/>
      <c r="Q4" s="178"/>
      <c r="R4" s="178"/>
      <c r="S4" s="178"/>
      <c r="T4" s="178"/>
      <c r="U4" s="178"/>
      <c r="V4" s="179"/>
      <c r="W4" s="40"/>
      <c r="X4" s="181"/>
      <c r="Y4" s="181"/>
      <c r="Z4" s="181"/>
      <c r="AA4" s="181"/>
      <c r="AB4" s="181"/>
      <c r="AC4" s="181"/>
      <c r="AD4" s="181"/>
      <c r="AE4" s="181"/>
      <c r="AF4" s="181"/>
      <c r="AG4" s="181"/>
      <c r="AH4" s="181"/>
      <c r="AI4" s="181"/>
      <c r="AJ4" s="181"/>
      <c r="AK4" s="181"/>
      <c r="AL4" s="181"/>
      <c r="AM4" s="181"/>
      <c r="AN4" s="181"/>
      <c r="AO4" s="181"/>
      <c r="AP4" s="181"/>
      <c r="AQ4" s="181"/>
      <c r="AR4" s="181"/>
      <c r="AS4" s="181"/>
      <c r="AT4" s="181"/>
      <c r="AU4" s="181"/>
      <c r="AV4" s="38"/>
      <c r="AX4" s="39"/>
      <c r="AY4" s="36"/>
      <c r="BA4" s="38"/>
      <c r="BB4" s="38"/>
      <c r="BC4" s="38"/>
    </row>
    <row r="5" spans="1:75" ht="18.75" customHeight="1" x14ac:dyDescent="0.2">
      <c r="B5" s="143"/>
      <c r="C5" s="39"/>
      <c r="D5" s="39"/>
      <c r="E5" s="39"/>
      <c r="F5" s="178"/>
      <c r="G5" s="178"/>
      <c r="H5" s="178"/>
      <c r="I5" s="178"/>
      <c r="J5" s="178"/>
      <c r="K5" s="178"/>
      <c r="L5" s="178"/>
      <c r="M5" s="178"/>
      <c r="N5" s="178"/>
      <c r="O5" s="178"/>
      <c r="P5" s="178"/>
      <c r="Q5" s="178"/>
      <c r="R5" s="178"/>
      <c r="S5" s="178"/>
      <c r="T5" s="178"/>
      <c r="U5" s="178"/>
      <c r="V5" s="178"/>
      <c r="Y5" s="469"/>
      <c r="Z5" s="469"/>
      <c r="AA5" s="469"/>
      <c r="AB5" s="469"/>
      <c r="AC5" s="469"/>
      <c r="AD5" s="469"/>
      <c r="AE5" s="469"/>
      <c r="AF5" s="469"/>
      <c r="AG5" s="469"/>
      <c r="AH5" s="469"/>
      <c r="AI5" s="469"/>
      <c r="AJ5" s="469"/>
      <c r="AK5" s="469"/>
      <c r="AL5" s="469"/>
      <c r="AM5" s="469"/>
      <c r="AN5" s="469"/>
      <c r="AO5" s="469"/>
      <c r="AP5" s="180"/>
      <c r="AQ5" s="180"/>
      <c r="AR5" s="180"/>
      <c r="AZ5" s="36"/>
      <c r="BA5" s="38"/>
      <c r="BB5" s="38"/>
      <c r="BC5" s="38"/>
      <c r="BE5" s="41"/>
      <c r="BG5" s="180" t="s">
        <v>1</v>
      </c>
      <c r="BH5" s="180"/>
      <c r="BI5" s="180"/>
      <c r="BJ5" s="558">
        <v>5</v>
      </c>
      <c r="BK5" s="558"/>
      <c r="BL5" s="558"/>
      <c r="BM5" s="180" t="s">
        <v>2</v>
      </c>
      <c r="BN5" s="180"/>
      <c r="BO5" s="180">
        <v>8</v>
      </c>
      <c r="BP5" s="180"/>
      <c r="BQ5" s="180" t="s">
        <v>3</v>
      </c>
      <c r="BR5" s="180"/>
      <c r="BS5" s="180">
        <v>1</v>
      </c>
      <c r="BT5" s="180"/>
      <c r="BU5" s="180" t="s">
        <v>4</v>
      </c>
      <c r="BV5" s="180"/>
    </row>
    <row r="6" spans="1:75" ht="13.5" customHeight="1" x14ac:dyDescent="0.2">
      <c r="A6" s="39"/>
      <c r="B6" s="39"/>
      <c r="C6" s="39"/>
      <c r="E6" s="39"/>
      <c r="F6" s="178"/>
      <c r="G6" s="178"/>
      <c r="H6" s="178"/>
      <c r="I6" s="178"/>
      <c r="J6" s="178"/>
      <c r="K6" s="178"/>
      <c r="L6" s="178"/>
      <c r="M6" s="178"/>
      <c r="N6" s="178"/>
      <c r="O6" s="178"/>
      <c r="P6" s="178"/>
      <c r="Q6" s="178"/>
      <c r="R6" s="178"/>
      <c r="S6" s="178"/>
      <c r="T6" s="178"/>
      <c r="U6" s="178"/>
      <c r="V6" s="178"/>
      <c r="Y6" s="469"/>
      <c r="Z6" s="469"/>
      <c r="AA6" s="469"/>
      <c r="AB6" s="469"/>
      <c r="AC6" s="469"/>
      <c r="AD6" s="469"/>
      <c r="AE6" s="469"/>
      <c r="AF6" s="469"/>
      <c r="AG6" s="469"/>
      <c r="AH6" s="469"/>
      <c r="AI6" s="469"/>
      <c r="AJ6" s="469"/>
      <c r="AK6" s="469"/>
      <c r="AL6" s="469"/>
      <c r="AM6" s="469"/>
      <c r="AN6" s="469"/>
      <c r="AO6" s="469"/>
      <c r="AP6" s="180"/>
      <c r="AQ6" s="180"/>
      <c r="AR6" s="180"/>
      <c r="AY6" s="36"/>
      <c r="BA6" s="38"/>
      <c r="BB6" s="38"/>
      <c r="BC6" s="38"/>
    </row>
    <row r="7" spans="1:75" ht="13.5" customHeight="1" x14ac:dyDescent="0.2">
      <c r="A7" s="39"/>
      <c r="B7" s="39"/>
      <c r="C7" s="39"/>
      <c r="E7" s="39"/>
      <c r="F7" s="178"/>
      <c r="G7" s="178"/>
      <c r="H7" s="178"/>
      <c r="I7" s="178"/>
      <c r="J7" s="178"/>
      <c r="K7" s="178"/>
      <c r="L7" s="178"/>
      <c r="M7" s="178"/>
      <c r="N7" s="178"/>
      <c r="O7" s="178"/>
      <c r="P7" s="178"/>
      <c r="Q7" s="178"/>
      <c r="R7" s="178"/>
      <c r="S7" s="178"/>
      <c r="T7" s="178"/>
      <c r="U7" s="178"/>
      <c r="V7" s="178"/>
      <c r="Y7" s="469"/>
      <c r="Z7" s="469"/>
      <c r="AA7" s="469"/>
      <c r="AB7" s="469"/>
      <c r="AC7" s="469"/>
      <c r="AD7" s="469"/>
      <c r="AE7" s="469"/>
      <c r="AF7" s="469"/>
      <c r="AG7" s="469"/>
      <c r="AH7" s="469"/>
      <c r="AI7" s="469"/>
      <c r="AJ7" s="469"/>
      <c r="AK7" s="469"/>
      <c r="AL7" s="469"/>
      <c r="AM7" s="469"/>
      <c r="AN7" s="469"/>
      <c r="AO7" s="469"/>
      <c r="AP7" s="180"/>
      <c r="AQ7" s="180"/>
      <c r="AR7" s="180"/>
      <c r="AX7" s="39"/>
      <c r="AY7" s="36"/>
      <c r="BA7" s="38"/>
      <c r="BC7" s="38"/>
    </row>
    <row r="8" spans="1:75" ht="13.5" customHeight="1" x14ac:dyDescent="0.15">
      <c r="F8" s="178"/>
      <c r="G8" s="178"/>
      <c r="H8" s="178"/>
      <c r="I8" s="178"/>
      <c r="J8" s="178"/>
      <c r="K8" s="178"/>
      <c r="L8" s="178"/>
      <c r="M8" s="178"/>
      <c r="N8" s="178"/>
      <c r="O8" s="178"/>
      <c r="P8" s="178"/>
      <c r="Q8" s="178"/>
      <c r="R8" s="178"/>
      <c r="S8" s="178"/>
      <c r="T8" s="178"/>
      <c r="U8" s="178"/>
      <c r="V8" s="178"/>
      <c r="AT8" s="42"/>
      <c r="AV8" s="42"/>
      <c r="AW8" s="42"/>
      <c r="AX8" s="42"/>
      <c r="AY8" s="42"/>
      <c r="BA8" s="557" t="s">
        <v>52</v>
      </c>
      <c r="BB8" s="180"/>
      <c r="BC8" s="180"/>
      <c r="BD8" s="180"/>
      <c r="BE8" s="180"/>
      <c r="BF8" s="180"/>
      <c r="BG8" s="180"/>
      <c r="BH8" s="180"/>
      <c r="BI8" s="180"/>
      <c r="BJ8" s="180"/>
      <c r="BK8" s="180"/>
      <c r="BL8" s="180"/>
      <c r="BM8" s="180"/>
      <c r="BN8" s="180"/>
      <c r="BO8" s="180"/>
      <c r="BP8" s="180"/>
      <c r="BQ8" s="180"/>
      <c r="BR8" s="180"/>
      <c r="BS8" s="180"/>
      <c r="BT8" s="180"/>
      <c r="BU8" s="180"/>
      <c r="BV8" s="180"/>
    </row>
    <row r="9" spans="1:75" ht="13.5" customHeight="1" x14ac:dyDescent="0.15">
      <c r="F9" s="37"/>
      <c r="G9" s="37"/>
      <c r="H9" s="37"/>
      <c r="I9" s="37"/>
      <c r="J9" s="37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AT9" s="42"/>
      <c r="AV9" s="161" t="s">
        <v>6</v>
      </c>
      <c r="AW9" s="161"/>
      <c r="AX9" s="161"/>
      <c r="AY9" s="161"/>
      <c r="BA9" s="180"/>
      <c r="BB9" s="180"/>
      <c r="BC9" s="180"/>
      <c r="BD9" s="180"/>
      <c r="BE9" s="180"/>
      <c r="BF9" s="180"/>
      <c r="BG9" s="180"/>
      <c r="BH9" s="180"/>
      <c r="BI9" s="180"/>
      <c r="BJ9" s="180"/>
      <c r="BK9" s="180"/>
      <c r="BL9" s="180"/>
      <c r="BM9" s="180"/>
      <c r="BN9" s="180"/>
      <c r="BO9" s="180"/>
      <c r="BP9" s="180"/>
      <c r="BQ9" s="180"/>
      <c r="BR9" s="180"/>
      <c r="BS9" s="180"/>
      <c r="BT9" s="180"/>
      <c r="BU9" s="180"/>
      <c r="BV9" s="180"/>
    </row>
    <row r="10" spans="1:75" x14ac:dyDescent="0.15">
      <c r="B10" s="412" t="s">
        <v>46</v>
      </c>
      <c r="C10" s="413"/>
      <c r="D10" s="413"/>
      <c r="E10" s="413"/>
      <c r="F10" s="414"/>
      <c r="G10" s="447" t="s">
        <v>20</v>
      </c>
      <c r="H10" s="413"/>
      <c r="I10" s="413"/>
      <c r="J10" s="414"/>
      <c r="K10" s="448" t="s">
        <v>5</v>
      </c>
      <c r="L10" s="448"/>
      <c r="M10" s="448"/>
      <c r="N10" s="448"/>
      <c r="O10" s="448"/>
      <c r="P10" s="448"/>
      <c r="Q10" s="448"/>
      <c r="R10" s="448"/>
      <c r="S10" s="448"/>
      <c r="T10" s="448"/>
      <c r="U10" s="448"/>
      <c r="V10" s="448"/>
      <c r="W10" s="448"/>
      <c r="X10" s="448"/>
      <c r="Y10" s="448"/>
      <c r="Z10" s="448"/>
      <c r="AA10" s="448"/>
      <c r="AB10" s="448"/>
      <c r="AC10" s="448"/>
      <c r="AD10" s="448"/>
      <c r="AE10" s="448"/>
      <c r="AF10" s="448"/>
      <c r="AG10" s="42"/>
      <c r="AH10" s="42"/>
      <c r="AI10" s="42"/>
      <c r="AJ10" s="42"/>
      <c r="AK10" s="42"/>
      <c r="AL10" s="42"/>
      <c r="AM10" s="42"/>
      <c r="AN10" s="42"/>
      <c r="AO10" s="42"/>
      <c r="AP10" s="42"/>
      <c r="AQ10" s="42"/>
      <c r="AR10" s="42"/>
      <c r="AS10" s="42"/>
      <c r="AT10" s="42"/>
      <c r="AU10" s="42"/>
      <c r="AV10" s="161"/>
      <c r="AW10" s="161"/>
      <c r="AX10" s="161"/>
      <c r="AY10" s="161"/>
      <c r="BA10" s="180"/>
      <c r="BB10" s="180"/>
      <c r="BC10" s="180"/>
      <c r="BD10" s="180"/>
      <c r="BE10" s="180"/>
      <c r="BF10" s="180"/>
      <c r="BG10" s="180"/>
      <c r="BH10" s="180"/>
      <c r="BI10" s="180"/>
      <c r="BJ10" s="180"/>
      <c r="BK10" s="180"/>
      <c r="BL10" s="180"/>
      <c r="BM10" s="180"/>
      <c r="BN10" s="180"/>
      <c r="BO10" s="180"/>
      <c r="BP10" s="180"/>
      <c r="BQ10" s="180"/>
      <c r="BR10" s="180"/>
      <c r="BS10" s="180"/>
      <c r="BT10" s="180"/>
      <c r="BU10" s="180"/>
      <c r="BV10" s="180"/>
    </row>
    <row r="11" spans="1:75" ht="13.5" customHeight="1" x14ac:dyDescent="0.15">
      <c r="B11" s="415"/>
      <c r="C11" s="302"/>
      <c r="D11" s="302"/>
      <c r="E11" s="302"/>
      <c r="F11" s="416"/>
      <c r="G11" s="417" t="s">
        <v>47</v>
      </c>
      <c r="H11" s="418"/>
      <c r="I11" s="418"/>
      <c r="J11" s="419"/>
      <c r="K11" s="559" t="s">
        <v>51</v>
      </c>
      <c r="L11" s="560"/>
      <c r="M11" s="560"/>
      <c r="N11" s="560"/>
      <c r="O11" s="560"/>
      <c r="P11" s="560"/>
      <c r="Q11" s="560"/>
      <c r="R11" s="560"/>
      <c r="S11" s="560"/>
      <c r="T11" s="560"/>
      <c r="U11" s="560"/>
      <c r="V11" s="560"/>
      <c r="W11" s="560"/>
      <c r="X11" s="560"/>
      <c r="Y11" s="560"/>
      <c r="Z11" s="560"/>
      <c r="AA11" s="560"/>
      <c r="AB11" s="560"/>
      <c r="AC11" s="560"/>
      <c r="AD11" s="560"/>
      <c r="AE11" s="560"/>
      <c r="AF11" s="560"/>
      <c r="AI11" s="44"/>
      <c r="AJ11" s="44"/>
      <c r="BA11" s="180"/>
      <c r="BB11" s="180"/>
      <c r="BC11" s="180"/>
      <c r="BD11" s="180"/>
      <c r="BE11" s="180"/>
      <c r="BF11" s="180"/>
      <c r="BG11" s="180"/>
      <c r="BH11" s="180"/>
      <c r="BI11" s="180"/>
      <c r="BJ11" s="180"/>
      <c r="BK11" s="180"/>
      <c r="BL11" s="180"/>
      <c r="BM11" s="180"/>
      <c r="BN11" s="180"/>
      <c r="BO11" s="180"/>
      <c r="BP11" s="180"/>
      <c r="BQ11" s="180"/>
      <c r="BR11" s="180"/>
      <c r="BS11" s="180"/>
      <c r="BT11" s="180"/>
      <c r="BU11" s="180"/>
      <c r="BV11" s="180"/>
    </row>
    <row r="12" spans="1:75" ht="13.5" customHeight="1" x14ac:dyDescent="0.15">
      <c r="B12" s="561" t="s">
        <v>50</v>
      </c>
      <c r="C12" s="562"/>
      <c r="D12" s="562"/>
      <c r="E12" s="562"/>
      <c r="F12" s="563"/>
      <c r="G12" s="561">
        <v>0</v>
      </c>
      <c r="H12" s="562"/>
      <c r="I12" s="562"/>
      <c r="J12" s="563"/>
      <c r="K12" s="560"/>
      <c r="L12" s="560"/>
      <c r="M12" s="560"/>
      <c r="N12" s="560"/>
      <c r="O12" s="560"/>
      <c r="P12" s="560"/>
      <c r="Q12" s="560"/>
      <c r="R12" s="560"/>
      <c r="S12" s="560"/>
      <c r="T12" s="560"/>
      <c r="U12" s="560"/>
      <c r="V12" s="560"/>
      <c r="W12" s="560"/>
      <c r="X12" s="560"/>
      <c r="Y12" s="560"/>
      <c r="Z12" s="560"/>
      <c r="AA12" s="560"/>
      <c r="AB12" s="560"/>
      <c r="AC12" s="560"/>
      <c r="AD12" s="560"/>
      <c r="AE12" s="560"/>
      <c r="AF12" s="560"/>
      <c r="AG12" s="44"/>
      <c r="AI12" s="44"/>
      <c r="AJ12" s="44"/>
    </row>
    <row r="13" spans="1:75" ht="13.5" customHeight="1" x14ac:dyDescent="0.15">
      <c r="B13" s="564"/>
      <c r="C13" s="565"/>
      <c r="D13" s="565"/>
      <c r="E13" s="565"/>
      <c r="F13" s="566"/>
      <c r="G13" s="564"/>
      <c r="H13" s="565"/>
      <c r="I13" s="565"/>
      <c r="J13" s="566"/>
      <c r="K13" s="560"/>
      <c r="L13" s="560"/>
      <c r="M13" s="560"/>
      <c r="N13" s="560"/>
      <c r="O13" s="560"/>
      <c r="P13" s="560"/>
      <c r="Q13" s="560"/>
      <c r="R13" s="560"/>
      <c r="S13" s="560"/>
      <c r="T13" s="560"/>
      <c r="U13" s="560"/>
      <c r="V13" s="560"/>
      <c r="W13" s="560"/>
      <c r="X13" s="560"/>
      <c r="Y13" s="560"/>
      <c r="Z13" s="560"/>
      <c r="AA13" s="560"/>
      <c r="AB13" s="560"/>
      <c r="AC13" s="560"/>
      <c r="AD13" s="560"/>
      <c r="AE13" s="560"/>
      <c r="AF13" s="560"/>
      <c r="AG13" s="44"/>
      <c r="BF13" s="45"/>
      <c r="BG13" s="302"/>
      <c r="BH13" s="302"/>
      <c r="BI13" s="302"/>
      <c r="BJ13" s="302"/>
      <c r="BK13" s="302"/>
      <c r="BL13" s="302"/>
      <c r="BM13" s="302"/>
      <c r="BN13" s="302"/>
      <c r="BO13" s="302"/>
      <c r="BP13" s="302"/>
      <c r="BQ13" s="302"/>
      <c r="BR13" s="302"/>
      <c r="BS13" s="302"/>
      <c r="BT13" s="302"/>
      <c r="BU13" s="302"/>
    </row>
    <row r="14" spans="1:75" ht="16.5" customHeight="1" x14ac:dyDescent="0.15">
      <c r="B14" s="317" t="s">
        <v>7</v>
      </c>
      <c r="C14" s="214"/>
      <c r="D14" s="214"/>
      <c r="E14" s="214"/>
      <c r="F14" s="440"/>
      <c r="G14" s="420" t="s">
        <v>8</v>
      </c>
      <c r="H14" s="421"/>
      <c r="I14" s="421"/>
      <c r="J14" s="422"/>
      <c r="K14" s="423" t="s">
        <v>9</v>
      </c>
      <c r="L14" s="421"/>
      <c r="M14" s="421"/>
      <c r="N14" s="421"/>
      <c r="O14" s="421"/>
      <c r="P14" s="421"/>
      <c r="Q14" s="421"/>
      <c r="R14" s="422"/>
      <c r="S14" s="213" t="s">
        <v>59</v>
      </c>
      <c r="T14" s="214"/>
      <c r="U14" s="214"/>
      <c r="V14" s="215"/>
      <c r="W14" s="420" t="s">
        <v>10</v>
      </c>
      <c r="X14" s="421"/>
      <c r="Y14" s="421"/>
      <c r="Z14" s="421"/>
      <c r="AA14" s="421"/>
      <c r="AB14" s="421"/>
      <c r="AC14" s="421"/>
      <c r="AD14" s="421"/>
      <c r="AE14" s="421"/>
      <c r="AF14" s="453"/>
      <c r="AG14" s="421"/>
      <c r="AH14" s="421"/>
      <c r="AI14" s="421"/>
      <c r="AJ14" s="421"/>
      <c r="AK14" s="421"/>
      <c r="AL14" s="421"/>
      <c r="AM14" s="421"/>
      <c r="AN14" s="421"/>
      <c r="AO14" s="421"/>
      <c r="AP14" s="421"/>
      <c r="AQ14" s="421"/>
      <c r="AR14" s="421"/>
      <c r="AS14" s="421"/>
      <c r="AT14" s="421"/>
      <c r="AU14" s="421"/>
      <c r="AV14" s="421"/>
      <c r="AW14" s="421"/>
      <c r="AX14" s="421"/>
      <c r="AY14" s="421"/>
      <c r="AZ14" s="421"/>
      <c r="BA14" s="421"/>
      <c r="BB14" s="421"/>
      <c r="BC14" s="421"/>
      <c r="BD14" s="421"/>
      <c r="BE14" s="421"/>
      <c r="BF14" s="421"/>
      <c r="BG14" s="421"/>
      <c r="BH14" s="421"/>
      <c r="BI14" s="421"/>
      <c r="BJ14" s="421"/>
      <c r="BK14" s="421"/>
      <c r="BL14" s="453"/>
      <c r="BM14" s="307" t="s">
        <v>11</v>
      </c>
      <c r="BN14" s="308"/>
      <c r="BO14" s="308"/>
      <c r="BP14" s="308"/>
      <c r="BQ14" s="308"/>
      <c r="BR14" s="308"/>
      <c r="BS14" s="308"/>
      <c r="BT14" s="308"/>
      <c r="BU14" s="308"/>
      <c r="BV14" s="309"/>
    </row>
    <row r="15" spans="1:75" ht="16.5" customHeight="1" x14ac:dyDescent="0.15">
      <c r="B15" s="441"/>
      <c r="C15" s="442"/>
      <c r="D15" s="442"/>
      <c r="E15" s="442"/>
      <c r="F15" s="443"/>
      <c r="G15" s="420" t="s">
        <v>12</v>
      </c>
      <c r="H15" s="421"/>
      <c r="I15" s="421"/>
      <c r="J15" s="422"/>
      <c r="K15" s="423" t="s">
        <v>13</v>
      </c>
      <c r="L15" s="421"/>
      <c r="M15" s="421"/>
      <c r="N15" s="421"/>
      <c r="O15" s="421"/>
      <c r="P15" s="421"/>
      <c r="Q15" s="421"/>
      <c r="R15" s="422"/>
      <c r="S15" s="216"/>
      <c r="T15" s="217"/>
      <c r="U15" s="217"/>
      <c r="V15" s="218"/>
      <c r="W15" s="454"/>
      <c r="X15" s="455"/>
      <c r="Y15" s="441" t="s">
        <v>14</v>
      </c>
      <c r="Z15" s="442"/>
      <c r="AA15" s="442"/>
      <c r="AB15" s="442"/>
      <c r="AC15" s="442"/>
      <c r="AD15" s="442"/>
      <c r="AE15" s="442"/>
      <c r="AF15" s="443"/>
      <c r="AG15" s="399" t="s">
        <v>60</v>
      </c>
      <c r="AH15" s="399"/>
      <c r="AI15" s="399"/>
      <c r="AJ15" s="400"/>
      <c r="AK15" s="317" t="s">
        <v>15</v>
      </c>
      <c r="AL15" s="413"/>
      <c r="AM15" s="413"/>
      <c r="AN15" s="413"/>
      <c r="AO15" s="413"/>
      <c r="AP15" s="413"/>
      <c r="AQ15" s="414"/>
      <c r="AR15" s="317" t="s">
        <v>16</v>
      </c>
      <c r="AS15" s="413"/>
      <c r="AT15" s="413"/>
      <c r="AU15" s="413"/>
      <c r="AV15" s="413"/>
      <c r="AW15" s="413"/>
      <c r="AX15" s="414"/>
      <c r="AY15" s="317" t="s">
        <v>17</v>
      </c>
      <c r="AZ15" s="413"/>
      <c r="BA15" s="413"/>
      <c r="BB15" s="413"/>
      <c r="BC15" s="413"/>
      <c r="BD15" s="413"/>
      <c r="BE15" s="414"/>
      <c r="BF15" s="317" t="s">
        <v>18</v>
      </c>
      <c r="BG15" s="214"/>
      <c r="BH15" s="214"/>
      <c r="BI15" s="214"/>
      <c r="BJ15" s="214"/>
      <c r="BK15" s="214"/>
      <c r="BL15" s="440"/>
      <c r="BM15" s="310"/>
      <c r="BN15" s="311"/>
      <c r="BO15" s="311"/>
      <c r="BP15" s="311"/>
      <c r="BQ15" s="311"/>
      <c r="BR15" s="311"/>
      <c r="BS15" s="311"/>
      <c r="BT15" s="311"/>
      <c r="BU15" s="311"/>
      <c r="BV15" s="312"/>
      <c r="BW15" s="41"/>
    </row>
    <row r="16" spans="1:75" ht="16.5" customHeight="1" x14ac:dyDescent="0.15">
      <c r="B16" s="441"/>
      <c r="C16" s="442"/>
      <c r="D16" s="442"/>
      <c r="E16" s="442"/>
      <c r="F16" s="443"/>
      <c r="G16" s="436" t="s">
        <v>19</v>
      </c>
      <c r="H16" s="308"/>
      <c r="I16" s="308"/>
      <c r="J16" s="308"/>
      <c r="K16" s="308"/>
      <c r="L16" s="308"/>
      <c r="M16" s="308"/>
      <c r="N16" s="308"/>
      <c r="O16" s="308"/>
      <c r="P16" s="308"/>
      <c r="Q16" s="308"/>
      <c r="R16" s="309"/>
      <c r="S16" s="213" t="s">
        <v>49</v>
      </c>
      <c r="T16" s="399"/>
      <c r="U16" s="399"/>
      <c r="V16" s="400"/>
      <c r="W16" s="456"/>
      <c r="X16" s="457"/>
      <c r="Y16" s="468" t="s">
        <v>21</v>
      </c>
      <c r="Z16" s="413"/>
      <c r="AA16" s="317" t="s">
        <v>22</v>
      </c>
      <c r="AB16" s="214"/>
      <c r="AC16" s="214"/>
      <c r="AD16" s="214"/>
      <c r="AE16" s="214"/>
      <c r="AF16" s="440"/>
      <c r="AG16" s="161"/>
      <c r="AH16" s="161"/>
      <c r="AI16" s="161"/>
      <c r="AJ16" s="460"/>
      <c r="AK16" s="463"/>
      <c r="AL16" s="180"/>
      <c r="AM16" s="180"/>
      <c r="AN16" s="180"/>
      <c r="AO16" s="180"/>
      <c r="AP16" s="180"/>
      <c r="AQ16" s="464"/>
      <c r="AR16" s="463"/>
      <c r="AS16" s="180"/>
      <c r="AT16" s="180"/>
      <c r="AU16" s="180"/>
      <c r="AV16" s="180"/>
      <c r="AW16" s="180"/>
      <c r="AX16" s="464"/>
      <c r="AY16" s="463"/>
      <c r="AZ16" s="180"/>
      <c r="BA16" s="180"/>
      <c r="BB16" s="180"/>
      <c r="BC16" s="180"/>
      <c r="BD16" s="180"/>
      <c r="BE16" s="464"/>
      <c r="BF16" s="441"/>
      <c r="BG16" s="442"/>
      <c r="BH16" s="442"/>
      <c r="BI16" s="442"/>
      <c r="BJ16" s="442"/>
      <c r="BK16" s="442"/>
      <c r="BL16" s="443"/>
      <c r="BM16" s="313"/>
      <c r="BN16" s="314"/>
      <c r="BO16" s="317" t="s">
        <v>21</v>
      </c>
      <c r="BP16" s="215"/>
      <c r="BQ16" s="214" t="s">
        <v>22</v>
      </c>
      <c r="BR16" s="214"/>
      <c r="BS16" s="214"/>
      <c r="BT16" s="214"/>
      <c r="BU16" s="214"/>
      <c r="BV16" s="215"/>
    </row>
    <row r="17" spans="2:74" ht="16.5" customHeight="1" thickBot="1" x14ac:dyDescent="0.2">
      <c r="B17" s="318"/>
      <c r="C17" s="305"/>
      <c r="D17" s="305"/>
      <c r="E17" s="305"/>
      <c r="F17" s="444"/>
      <c r="G17" s="437"/>
      <c r="H17" s="438"/>
      <c r="I17" s="438"/>
      <c r="J17" s="438"/>
      <c r="K17" s="438"/>
      <c r="L17" s="438"/>
      <c r="M17" s="438"/>
      <c r="N17" s="438"/>
      <c r="O17" s="438"/>
      <c r="P17" s="438"/>
      <c r="Q17" s="438"/>
      <c r="R17" s="439"/>
      <c r="S17" s="401"/>
      <c r="T17" s="402"/>
      <c r="U17" s="402"/>
      <c r="V17" s="403"/>
      <c r="W17" s="458"/>
      <c r="X17" s="459"/>
      <c r="Y17" s="465"/>
      <c r="Z17" s="466"/>
      <c r="AA17" s="318"/>
      <c r="AB17" s="305"/>
      <c r="AC17" s="305"/>
      <c r="AD17" s="305"/>
      <c r="AE17" s="305"/>
      <c r="AF17" s="444"/>
      <c r="AG17" s="461"/>
      <c r="AH17" s="461"/>
      <c r="AI17" s="461"/>
      <c r="AJ17" s="462"/>
      <c r="AK17" s="465"/>
      <c r="AL17" s="466"/>
      <c r="AM17" s="466"/>
      <c r="AN17" s="466"/>
      <c r="AO17" s="466"/>
      <c r="AP17" s="466"/>
      <c r="AQ17" s="467"/>
      <c r="AR17" s="465"/>
      <c r="AS17" s="466"/>
      <c r="AT17" s="466"/>
      <c r="AU17" s="466"/>
      <c r="AV17" s="466"/>
      <c r="AW17" s="466"/>
      <c r="AX17" s="467"/>
      <c r="AY17" s="465"/>
      <c r="AZ17" s="466"/>
      <c r="BA17" s="466"/>
      <c r="BB17" s="466"/>
      <c r="BC17" s="466"/>
      <c r="BD17" s="466"/>
      <c r="BE17" s="467"/>
      <c r="BF17" s="318"/>
      <c r="BG17" s="305"/>
      <c r="BH17" s="305"/>
      <c r="BI17" s="305"/>
      <c r="BJ17" s="305"/>
      <c r="BK17" s="305"/>
      <c r="BL17" s="444"/>
      <c r="BM17" s="315"/>
      <c r="BN17" s="316"/>
      <c r="BO17" s="318"/>
      <c r="BP17" s="306"/>
      <c r="BQ17" s="305"/>
      <c r="BR17" s="305"/>
      <c r="BS17" s="305"/>
      <c r="BT17" s="305"/>
      <c r="BU17" s="305"/>
      <c r="BV17" s="306"/>
    </row>
    <row r="18" spans="2:74" ht="9.75" customHeight="1" thickTop="1" x14ac:dyDescent="0.15">
      <c r="B18" s="534">
        <v>1</v>
      </c>
      <c r="C18" s="535"/>
      <c r="D18" s="535"/>
      <c r="E18" s="535"/>
      <c r="F18" s="536"/>
      <c r="G18" s="433">
        <f>IF(B18&lt;&gt;"",36,"")</f>
        <v>36</v>
      </c>
      <c r="H18" s="434"/>
      <c r="I18" s="434"/>
      <c r="J18" s="435"/>
      <c r="K18" s="46" t="s">
        <v>23</v>
      </c>
      <c r="L18" s="47"/>
      <c r="M18" s="48"/>
      <c r="N18" s="49" t="s">
        <v>2</v>
      </c>
      <c r="O18" s="50"/>
      <c r="P18" s="51" t="s">
        <v>24</v>
      </c>
      <c r="Q18" s="50"/>
      <c r="R18" s="52" t="s">
        <v>25</v>
      </c>
      <c r="S18" s="543"/>
      <c r="T18" s="544"/>
      <c r="U18" s="544"/>
      <c r="V18" s="545"/>
      <c r="W18" s="451"/>
      <c r="X18" s="452"/>
      <c r="Y18" s="53" t="s">
        <v>23</v>
      </c>
      <c r="Z18" s="54"/>
      <c r="AA18" s="55"/>
      <c r="AB18" s="56" t="s">
        <v>2</v>
      </c>
      <c r="AC18" s="55"/>
      <c r="AD18" s="57"/>
      <c r="AE18" s="57"/>
      <c r="AF18" s="58" t="s">
        <v>26</v>
      </c>
      <c r="AG18" s="59"/>
      <c r="AH18" s="52" t="s">
        <v>26</v>
      </c>
      <c r="AI18" s="60"/>
      <c r="AJ18" s="61"/>
      <c r="AK18" s="552">
        <v>285000</v>
      </c>
      <c r="AL18" s="553"/>
      <c r="AM18" s="553"/>
      <c r="AN18" s="553"/>
      <c r="AO18" s="553"/>
      <c r="AP18" s="553"/>
      <c r="AQ18" s="62" t="s">
        <v>27</v>
      </c>
      <c r="AR18" s="552">
        <v>10000</v>
      </c>
      <c r="AS18" s="554"/>
      <c r="AT18" s="554"/>
      <c r="AU18" s="554"/>
      <c r="AV18" s="554"/>
      <c r="AW18" s="554"/>
      <c r="AX18" s="62" t="s">
        <v>27</v>
      </c>
      <c r="AY18" s="320">
        <f>AK18+AR18</f>
        <v>295000</v>
      </c>
      <c r="AZ18" s="321"/>
      <c r="BA18" s="321"/>
      <c r="BB18" s="321"/>
      <c r="BC18" s="321"/>
      <c r="BD18" s="321"/>
      <c r="BE18" s="62" t="s">
        <v>27</v>
      </c>
      <c r="BF18" s="63"/>
      <c r="BG18" s="54"/>
      <c r="BH18" s="54"/>
      <c r="BI18" s="54"/>
      <c r="BJ18" s="54"/>
      <c r="BK18" s="54"/>
      <c r="BL18" s="64" t="s">
        <v>27</v>
      </c>
      <c r="BM18" s="322"/>
      <c r="BN18" s="323"/>
      <c r="BO18" s="323"/>
      <c r="BP18" s="323"/>
      <c r="BQ18" s="323"/>
      <c r="BR18" s="323"/>
      <c r="BS18" s="323"/>
      <c r="BT18" s="323"/>
      <c r="BU18" s="323"/>
      <c r="BV18" s="324"/>
    </row>
    <row r="19" spans="2:74" ht="10.5" customHeight="1" thickBot="1" x14ac:dyDescent="0.2">
      <c r="B19" s="537"/>
      <c r="C19" s="538"/>
      <c r="D19" s="538"/>
      <c r="E19" s="538"/>
      <c r="F19" s="539"/>
      <c r="G19" s="379"/>
      <c r="H19" s="380"/>
      <c r="I19" s="380"/>
      <c r="J19" s="381"/>
      <c r="K19" s="65"/>
      <c r="L19" s="149">
        <v>5</v>
      </c>
      <c r="M19" s="150">
        <v>0</v>
      </c>
      <c r="N19" s="151">
        <v>5</v>
      </c>
      <c r="O19" s="144">
        <f>IF(N19&lt;&gt;"",0,"")</f>
        <v>0</v>
      </c>
      <c r="P19" s="145">
        <f>IF(N19&lt;&gt;"",9,"")</f>
        <v>9</v>
      </c>
      <c r="Q19" s="144">
        <f>IF(N19&lt;&gt;"",0,"")</f>
        <v>0</v>
      </c>
      <c r="R19" s="146">
        <f>IF(N19&lt;&gt;"",1,"")</f>
        <v>1</v>
      </c>
      <c r="S19" s="546"/>
      <c r="T19" s="547"/>
      <c r="U19" s="547"/>
      <c r="V19" s="548"/>
      <c r="W19" s="356"/>
      <c r="X19" s="357"/>
      <c r="Y19" s="139"/>
      <c r="Z19" s="152">
        <v>5</v>
      </c>
      <c r="AA19" s="153">
        <v>0</v>
      </c>
      <c r="AB19" s="153">
        <v>4</v>
      </c>
      <c r="AC19" s="153">
        <v>1</v>
      </c>
      <c r="AD19" s="486">
        <v>0</v>
      </c>
      <c r="AE19" s="487"/>
      <c r="AF19" s="66"/>
      <c r="AG19" s="67"/>
      <c r="AH19" s="68">
        <f>IF(OR(B18="",S18="1 対象者"),"",4)</f>
        <v>4</v>
      </c>
      <c r="AI19" s="69"/>
      <c r="AJ19" s="70"/>
      <c r="AK19" s="506"/>
      <c r="AL19" s="507"/>
      <c r="AM19" s="507"/>
      <c r="AN19" s="507"/>
      <c r="AO19" s="507"/>
      <c r="AP19" s="507"/>
      <c r="AQ19" s="71"/>
      <c r="AR19" s="510"/>
      <c r="AS19" s="511"/>
      <c r="AT19" s="511"/>
      <c r="AU19" s="511"/>
      <c r="AV19" s="511"/>
      <c r="AW19" s="511"/>
      <c r="AX19" s="71"/>
      <c r="AY19" s="240"/>
      <c r="AZ19" s="241"/>
      <c r="BA19" s="241"/>
      <c r="BB19" s="241"/>
      <c r="BC19" s="241"/>
      <c r="BD19" s="241"/>
      <c r="BE19" s="71"/>
      <c r="BF19" s="261">
        <f>IF(BF23="",IFERROR(ROUNDDOWN(AVERAGEIF(AY18:BD22,"&gt;0"),0),""),AK18)</f>
        <v>295000</v>
      </c>
      <c r="BG19" s="262"/>
      <c r="BH19" s="262"/>
      <c r="BI19" s="262"/>
      <c r="BJ19" s="262"/>
      <c r="BK19" s="262"/>
      <c r="BL19" s="263"/>
      <c r="BM19" s="255"/>
      <c r="BN19" s="256"/>
      <c r="BO19" s="256"/>
      <c r="BP19" s="256"/>
      <c r="BQ19" s="256"/>
      <c r="BR19" s="256"/>
      <c r="BS19" s="256"/>
      <c r="BT19" s="256"/>
      <c r="BU19" s="256"/>
      <c r="BV19" s="257"/>
    </row>
    <row r="20" spans="2:74" ht="9.75" customHeight="1" x14ac:dyDescent="0.15">
      <c r="B20" s="537"/>
      <c r="C20" s="538"/>
      <c r="D20" s="538"/>
      <c r="E20" s="538"/>
      <c r="F20" s="539"/>
      <c r="G20" s="512" t="s">
        <v>53</v>
      </c>
      <c r="H20" s="513"/>
      <c r="I20" s="513"/>
      <c r="J20" s="514"/>
      <c r="K20" s="72" t="s">
        <v>23</v>
      </c>
      <c r="L20" s="73"/>
      <c r="M20" s="74"/>
      <c r="N20" s="75" t="s">
        <v>2</v>
      </c>
      <c r="O20" s="76"/>
      <c r="P20" s="77" t="s">
        <v>24</v>
      </c>
      <c r="Q20" s="76"/>
      <c r="R20" s="78" t="s">
        <v>25</v>
      </c>
      <c r="S20" s="546"/>
      <c r="T20" s="547"/>
      <c r="U20" s="547"/>
      <c r="V20" s="548"/>
      <c r="W20" s="182" t="s">
        <v>28</v>
      </c>
      <c r="X20" s="183"/>
      <c r="Y20" s="488">
        <v>20</v>
      </c>
      <c r="Z20" s="377"/>
      <c r="AA20" s="186" t="str">
        <f>IF($Y$20="","",LEFT(VLOOKUP($Y$20,'標準報酬等級表-短期'!$B$10:$L$59,11,FALSE),3))</f>
        <v>260</v>
      </c>
      <c r="AB20" s="187"/>
      <c r="AC20" s="187"/>
      <c r="AD20" s="187"/>
      <c r="AE20" s="204" t="s">
        <v>29</v>
      </c>
      <c r="AF20" s="205"/>
      <c r="AG20" s="196"/>
      <c r="AH20" s="194">
        <f>IF(OR(B18="",S18="1 対象者"),"",5)</f>
        <v>5</v>
      </c>
      <c r="AI20" s="81"/>
      <c r="AJ20" s="82"/>
      <c r="AK20" s="482">
        <v>285000</v>
      </c>
      <c r="AL20" s="483"/>
      <c r="AM20" s="483"/>
      <c r="AN20" s="483"/>
      <c r="AO20" s="483"/>
      <c r="AP20" s="483"/>
      <c r="AQ20" s="242"/>
      <c r="AR20" s="482">
        <v>10000</v>
      </c>
      <c r="AS20" s="483"/>
      <c r="AT20" s="483"/>
      <c r="AU20" s="483"/>
      <c r="AV20" s="483"/>
      <c r="AW20" s="483"/>
      <c r="AX20" s="242"/>
      <c r="AY20" s="244">
        <f>AK20+AR20</f>
        <v>295000</v>
      </c>
      <c r="AZ20" s="245"/>
      <c r="BA20" s="245"/>
      <c r="BB20" s="245"/>
      <c r="BC20" s="245"/>
      <c r="BD20" s="245"/>
      <c r="BE20" s="174"/>
      <c r="BF20" s="261"/>
      <c r="BG20" s="262"/>
      <c r="BH20" s="262"/>
      <c r="BI20" s="262"/>
      <c r="BJ20" s="262"/>
      <c r="BK20" s="262"/>
      <c r="BL20" s="263"/>
      <c r="BM20" s="182" t="s">
        <v>28</v>
      </c>
      <c r="BN20" s="281"/>
      <c r="BO20" s="273">
        <f>IF(BF19="",Y20,IFERROR(LOOKUP(BF19,'標準報酬等級表-短期'!$N$10:$Q$59,'標準報酬等級表-短期'!$B$10:$B$59),""))</f>
        <v>22</v>
      </c>
      <c r="BP20" s="274"/>
      <c r="BQ20" s="277">
        <f>IF(BF19="",AA20,IFERROR(LOOKUP(BF19,'標準報酬等級表-短期'!$N$10:$Q$59,'標準報酬等級表-短期'!$L$10:$L$59)/1000,""))</f>
        <v>300</v>
      </c>
      <c r="BR20" s="278"/>
      <c r="BS20" s="278"/>
      <c r="BT20" s="278"/>
      <c r="BU20" s="170" t="s">
        <v>29</v>
      </c>
      <c r="BV20" s="171"/>
    </row>
    <row r="21" spans="2:74" ht="10.5" customHeight="1" x14ac:dyDescent="0.15">
      <c r="B21" s="537"/>
      <c r="C21" s="538"/>
      <c r="D21" s="538"/>
      <c r="E21" s="538"/>
      <c r="F21" s="539"/>
      <c r="G21" s="184"/>
      <c r="H21" s="282"/>
      <c r="I21" s="282"/>
      <c r="J21" s="185"/>
      <c r="K21" s="83"/>
      <c r="L21" s="154">
        <v>0</v>
      </c>
      <c r="M21" s="155">
        <v>0</v>
      </c>
      <c r="N21" s="156">
        <v>0</v>
      </c>
      <c r="O21" s="157">
        <v>0</v>
      </c>
      <c r="P21" s="158">
        <v>0</v>
      </c>
      <c r="Q21" s="157">
        <v>0</v>
      </c>
      <c r="R21" s="159">
        <v>0</v>
      </c>
      <c r="S21" s="549"/>
      <c r="T21" s="550"/>
      <c r="U21" s="550"/>
      <c r="V21" s="551"/>
      <c r="W21" s="184"/>
      <c r="X21" s="185"/>
      <c r="Y21" s="275"/>
      <c r="Z21" s="479"/>
      <c r="AA21" s="188"/>
      <c r="AB21" s="189"/>
      <c r="AC21" s="189"/>
      <c r="AD21" s="189"/>
      <c r="AE21" s="172"/>
      <c r="AF21" s="206"/>
      <c r="AG21" s="197"/>
      <c r="AH21" s="195"/>
      <c r="AI21" s="84"/>
      <c r="AJ21" s="70"/>
      <c r="AK21" s="484"/>
      <c r="AL21" s="485"/>
      <c r="AM21" s="485"/>
      <c r="AN21" s="485"/>
      <c r="AO21" s="485"/>
      <c r="AP21" s="485"/>
      <c r="AQ21" s="243"/>
      <c r="AR21" s="484"/>
      <c r="AS21" s="485"/>
      <c r="AT21" s="485"/>
      <c r="AU21" s="485"/>
      <c r="AV21" s="485"/>
      <c r="AW21" s="485"/>
      <c r="AX21" s="243"/>
      <c r="AY21" s="246"/>
      <c r="AZ21" s="247"/>
      <c r="BA21" s="247"/>
      <c r="BB21" s="247"/>
      <c r="BC21" s="247"/>
      <c r="BD21" s="247"/>
      <c r="BE21" s="175"/>
      <c r="BF21" s="261"/>
      <c r="BG21" s="262"/>
      <c r="BH21" s="262"/>
      <c r="BI21" s="262"/>
      <c r="BJ21" s="262"/>
      <c r="BK21" s="262"/>
      <c r="BL21" s="263"/>
      <c r="BM21" s="184"/>
      <c r="BN21" s="282"/>
      <c r="BO21" s="275"/>
      <c r="BP21" s="276"/>
      <c r="BQ21" s="279"/>
      <c r="BR21" s="280"/>
      <c r="BS21" s="280"/>
      <c r="BT21" s="280"/>
      <c r="BU21" s="172"/>
      <c r="BV21" s="173"/>
    </row>
    <row r="22" spans="2:74" ht="19.5" customHeight="1" x14ac:dyDescent="0.15">
      <c r="B22" s="537"/>
      <c r="C22" s="538"/>
      <c r="D22" s="538"/>
      <c r="E22" s="538"/>
      <c r="F22" s="539"/>
      <c r="G22" s="475" t="s">
        <v>56</v>
      </c>
      <c r="H22" s="476"/>
      <c r="I22" s="476"/>
      <c r="J22" s="476"/>
      <c r="K22" s="476"/>
      <c r="L22" s="476"/>
      <c r="M22" s="476"/>
      <c r="N22" s="476"/>
      <c r="O22" s="476"/>
      <c r="P22" s="476"/>
      <c r="Q22" s="476"/>
      <c r="R22" s="477"/>
      <c r="S22" s="273" t="s">
        <v>55</v>
      </c>
      <c r="T22" s="478"/>
      <c r="U22" s="478"/>
      <c r="V22" s="274"/>
      <c r="W22" s="234" t="s">
        <v>30</v>
      </c>
      <c r="X22" s="235"/>
      <c r="Y22" s="176">
        <f>IF(OR(S22="41(短期)",Y20=""),"",IF(Y20&lt;4,1,IF((Y20-3)&gt;=32,32,Y20-3)))</f>
        <v>17</v>
      </c>
      <c r="Z22" s="177"/>
      <c r="AA22" s="338" t="str">
        <f>IF($Y$22="","",LEFT(VLOOKUP($Y$22,'標準報酬等級表-厚年・退職等'!$B$10:$L$59,11,FALSE),3))</f>
        <v>260</v>
      </c>
      <c r="AB22" s="339"/>
      <c r="AC22" s="339"/>
      <c r="AD22" s="339"/>
      <c r="AE22" s="250"/>
      <c r="AF22" s="251"/>
      <c r="AG22" s="85"/>
      <c r="AH22" s="86">
        <f>IF(OR(B18="",S18="1 対象者"),"",6)</f>
        <v>6</v>
      </c>
      <c r="AI22" s="87"/>
      <c r="AJ22" s="88"/>
      <c r="AK22" s="480">
        <v>285000</v>
      </c>
      <c r="AL22" s="481"/>
      <c r="AM22" s="481"/>
      <c r="AN22" s="481"/>
      <c r="AO22" s="481"/>
      <c r="AP22" s="481"/>
      <c r="AQ22" s="89"/>
      <c r="AR22" s="480">
        <v>10000</v>
      </c>
      <c r="AS22" s="481"/>
      <c r="AT22" s="481"/>
      <c r="AU22" s="481"/>
      <c r="AV22" s="481"/>
      <c r="AW22" s="481"/>
      <c r="AX22" s="90"/>
      <c r="AY22" s="236">
        <f>AK22+AR22</f>
        <v>295000</v>
      </c>
      <c r="AZ22" s="237"/>
      <c r="BA22" s="237"/>
      <c r="BB22" s="237"/>
      <c r="BC22" s="237"/>
      <c r="BD22" s="237"/>
      <c r="BE22" s="91"/>
      <c r="BF22" s="261"/>
      <c r="BG22" s="262"/>
      <c r="BH22" s="262"/>
      <c r="BI22" s="262"/>
      <c r="BJ22" s="262"/>
      <c r="BK22" s="262"/>
      <c r="BL22" s="263"/>
      <c r="BM22" s="234" t="s">
        <v>30</v>
      </c>
      <c r="BN22" s="235"/>
      <c r="BO22" s="176">
        <f>IF(S22="41(短期)","",IF(BF19="",Y22,IFERROR(LOOKUP(BF19,'標準報酬等級表-厚年・退職等'!$N$10:$Q$41,'標準報酬等級表-厚年・退職等'!$B$10:$B$41),"")))</f>
        <v>19</v>
      </c>
      <c r="BP22" s="177"/>
      <c r="BQ22" s="259">
        <f>IF(BO22="","",IF(BF19="",AA22,IFERROR(LOOKUP(BF19,'標準報酬等級表-厚年・退職等'!$N$10:$Q$41,'標準報酬等級表-厚年・退職等'!$L$10:$L$41)/1000,"")))</f>
        <v>300</v>
      </c>
      <c r="BR22" s="260"/>
      <c r="BS22" s="260"/>
      <c r="BT22" s="260"/>
      <c r="BU22" s="90"/>
      <c r="BV22" s="89"/>
    </row>
    <row r="23" spans="2:74" ht="19.5" customHeight="1" thickBot="1" x14ac:dyDescent="0.2">
      <c r="B23" s="540"/>
      <c r="C23" s="541"/>
      <c r="D23" s="541"/>
      <c r="E23" s="541"/>
      <c r="F23" s="542"/>
      <c r="G23" s="519" t="s">
        <v>56</v>
      </c>
      <c r="H23" s="555"/>
      <c r="I23" s="555"/>
      <c r="J23" s="555"/>
      <c r="K23" s="555"/>
      <c r="L23" s="555"/>
      <c r="M23" s="555"/>
      <c r="N23" s="555"/>
      <c r="O23" s="555"/>
      <c r="P23" s="555"/>
      <c r="Q23" s="555"/>
      <c r="R23" s="556"/>
      <c r="S23" s="515"/>
      <c r="T23" s="380"/>
      <c r="U23" s="380"/>
      <c r="V23" s="516"/>
      <c r="W23" s="269" t="s">
        <v>31</v>
      </c>
      <c r="X23" s="270"/>
      <c r="Y23" s="387">
        <f>Y22</f>
        <v>17</v>
      </c>
      <c r="Z23" s="388"/>
      <c r="AA23" s="389" t="str">
        <f>AA22</f>
        <v>260</v>
      </c>
      <c r="AB23" s="390"/>
      <c r="AC23" s="390"/>
      <c r="AD23" s="390"/>
      <c r="AE23" s="248"/>
      <c r="AF23" s="249"/>
      <c r="AG23" s="284"/>
      <c r="AH23" s="284"/>
      <c r="AI23" s="284"/>
      <c r="AJ23" s="270"/>
      <c r="AK23" s="168">
        <f>IF(S18&lt;&gt;"","",SUM(AK18:AK22))</f>
        <v>855000</v>
      </c>
      <c r="AL23" s="169"/>
      <c r="AM23" s="169"/>
      <c r="AN23" s="169"/>
      <c r="AO23" s="169"/>
      <c r="AP23" s="169"/>
      <c r="AQ23" s="92"/>
      <c r="AR23" s="168">
        <f>IF(S18&lt;&gt;"","",SUM(AR18:AR22))</f>
        <v>30000</v>
      </c>
      <c r="AS23" s="169"/>
      <c r="AT23" s="169"/>
      <c r="AU23" s="169"/>
      <c r="AV23" s="169"/>
      <c r="AW23" s="169"/>
      <c r="AX23" s="93"/>
      <c r="AY23" s="168">
        <f>IF(S18&lt;&gt;"","",SUM(AY18:AY22))</f>
        <v>885000</v>
      </c>
      <c r="AZ23" s="285"/>
      <c r="BA23" s="285"/>
      <c r="BB23" s="285"/>
      <c r="BC23" s="285"/>
      <c r="BD23" s="285"/>
      <c r="BE23" s="94"/>
      <c r="BF23" s="264"/>
      <c r="BG23" s="265"/>
      <c r="BH23" s="265"/>
      <c r="BI23" s="265"/>
      <c r="BJ23" s="265"/>
      <c r="BK23" s="265"/>
      <c r="BL23" s="266"/>
      <c r="BM23" s="269" t="s">
        <v>31</v>
      </c>
      <c r="BN23" s="270"/>
      <c r="BO23" s="267">
        <f>BO22</f>
        <v>19</v>
      </c>
      <c r="BP23" s="268"/>
      <c r="BQ23" s="271">
        <f>BQ22</f>
        <v>300</v>
      </c>
      <c r="BR23" s="272"/>
      <c r="BS23" s="272"/>
      <c r="BT23" s="272"/>
      <c r="BU23" s="95"/>
      <c r="BV23" s="96"/>
    </row>
    <row r="24" spans="2:74" ht="9.75" customHeight="1" x14ac:dyDescent="0.15">
      <c r="B24" s="526">
        <v>50001</v>
      </c>
      <c r="C24" s="527"/>
      <c r="D24" s="527"/>
      <c r="E24" s="527"/>
      <c r="F24" s="528"/>
      <c r="G24" s="376">
        <f>IF(B24&lt;&gt;"",36,"")</f>
        <v>36</v>
      </c>
      <c r="H24" s="377"/>
      <c r="I24" s="377"/>
      <c r="J24" s="378"/>
      <c r="K24" s="72" t="s">
        <v>23</v>
      </c>
      <c r="L24" s="73"/>
      <c r="M24" s="74"/>
      <c r="N24" s="75" t="s">
        <v>2</v>
      </c>
      <c r="O24" s="76"/>
      <c r="P24" s="77" t="s">
        <v>24</v>
      </c>
      <c r="Q24" s="76"/>
      <c r="R24" s="78" t="s">
        <v>25</v>
      </c>
      <c r="S24" s="498"/>
      <c r="T24" s="499"/>
      <c r="U24" s="499"/>
      <c r="V24" s="499"/>
      <c r="W24" s="391"/>
      <c r="X24" s="392"/>
      <c r="Y24" s="97" t="s">
        <v>23</v>
      </c>
      <c r="Z24" s="98"/>
      <c r="AA24" s="99"/>
      <c r="AB24" s="100" t="s">
        <v>2</v>
      </c>
      <c r="AC24" s="99"/>
      <c r="AD24" s="101"/>
      <c r="AE24" s="101"/>
      <c r="AF24" s="80" t="s">
        <v>26</v>
      </c>
      <c r="AG24" s="102"/>
      <c r="AH24" s="78" t="s">
        <v>26</v>
      </c>
      <c r="AI24" s="103"/>
      <c r="AJ24" s="104"/>
      <c r="AK24" s="504"/>
      <c r="AL24" s="505"/>
      <c r="AM24" s="505"/>
      <c r="AN24" s="505"/>
      <c r="AO24" s="505"/>
      <c r="AP24" s="505"/>
      <c r="AQ24" s="105" t="s">
        <v>27</v>
      </c>
      <c r="AR24" s="504"/>
      <c r="AS24" s="525"/>
      <c r="AT24" s="525"/>
      <c r="AU24" s="525"/>
      <c r="AV24" s="525"/>
      <c r="AW24" s="525"/>
      <c r="AX24" s="105" t="s">
        <v>27</v>
      </c>
      <c r="AY24" s="238">
        <f>AK24+AR24</f>
        <v>0</v>
      </c>
      <c r="AZ24" s="239"/>
      <c r="BA24" s="239"/>
      <c r="BB24" s="239"/>
      <c r="BC24" s="239"/>
      <c r="BD24" s="239"/>
      <c r="BE24" s="105" t="s">
        <v>27</v>
      </c>
      <c r="BF24" s="106"/>
      <c r="BG24" s="98"/>
      <c r="BH24" s="98"/>
      <c r="BI24" s="98"/>
      <c r="BJ24" s="98"/>
      <c r="BK24" s="98"/>
      <c r="BL24" s="79" t="s">
        <v>27</v>
      </c>
      <c r="BM24" s="252"/>
      <c r="BN24" s="253"/>
      <c r="BO24" s="253"/>
      <c r="BP24" s="253"/>
      <c r="BQ24" s="253"/>
      <c r="BR24" s="253"/>
      <c r="BS24" s="253"/>
      <c r="BT24" s="253"/>
      <c r="BU24" s="253"/>
      <c r="BV24" s="254"/>
    </row>
    <row r="25" spans="2:74" ht="10.5" customHeight="1" thickBot="1" x14ac:dyDescent="0.2">
      <c r="B25" s="526"/>
      <c r="C25" s="527"/>
      <c r="D25" s="527"/>
      <c r="E25" s="527"/>
      <c r="F25" s="528"/>
      <c r="G25" s="379"/>
      <c r="H25" s="380"/>
      <c r="I25" s="380"/>
      <c r="J25" s="381"/>
      <c r="K25" s="65"/>
      <c r="L25" s="147">
        <f>IF($B$24&lt;&gt;"",L$19,"")</f>
        <v>5</v>
      </c>
      <c r="M25" s="144">
        <f t="shared" ref="M25:R25" si="0">IF($B$24&lt;&gt;"",M$19,"")</f>
        <v>0</v>
      </c>
      <c r="N25" s="144">
        <f t="shared" si="0"/>
        <v>5</v>
      </c>
      <c r="O25" s="144">
        <f t="shared" si="0"/>
        <v>0</v>
      </c>
      <c r="P25" s="144">
        <f t="shared" si="0"/>
        <v>9</v>
      </c>
      <c r="Q25" s="144">
        <f t="shared" si="0"/>
        <v>0</v>
      </c>
      <c r="R25" s="148">
        <f t="shared" si="0"/>
        <v>1</v>
      </c>
      <c r="S25" s="500"/>
      <c r="T25" s="501"/>
      <c r="U25" s="501"/>
      <c r="V25" s="501"/>
      <c r="W25" s="356"/>
      <c r="X25" s="357"/>
      <c r="Y25" s="139"/>
      <c r="Z25" s="160">
        <v>5</v>
      </c>
      <c r="AA25" s="144">
        <v>0</v>
      </c>
      <c r="AB25" s="144">
        <v>4</v>
      </c>
      <c r="AC25" s="144">
        <v>1</v>
      </c>
      <c r="AD25" s="532">
        <v>0</v>
      </c>
      <c r="AE25" s="533"/>
      <c r="AF25" s="107"/>
      <c r="AG25" s="67"/>
      <c r="AH25" s="68">
        <f>IF(OR(B24="",S24="1 対象者"),"",4)</f>
        <v>4</v>
      </c>
      <c r="AI25" s="69"/>
      <c r="AJ25" s="70"/>
      <c r="AK25" s="506"/>
      <c r="AL25" s="507"/>
      <c r="AM25" s="507"/>
      <c r="AN25" s="507"/>
      <c r="AO25" s="507"/>
      <c r="AP25" s="507"/>
      <c r="AQ25" s="71"/>
      <c r="AR25" s="510"/>
      <c r="AS25" s="511"/>
      <c r="AT25" s="511"/>
      <c r="AU25" s="511"/>
      <c r="AV25" s="511"/>
      <c r="AW25" s="511"/>
      <c r="AX25" s="71"/>
      <c r="AY25" s="240"/>
      <c r="AZ25" s="241"/>
      <c r="BA25" s="241"/>
      <c r="BB25" s="241"/>
      <c r="BC25" s="241"/>
      <c r="BD25" s="241"/>
      <c r="BE25" s="71"/>
      <c r="BF25" s="261">
        <f>IF(BF29="",IFERROR(ROUNDDOWN(AVERAGEIF(AY24:BD28,"&gt;0"),0),""),AK24)</f>
        <v>142848</v>
      </c>
      <c r="BG25" s="262"/>
      <c r="BH25" s="262"/>
      <c r="BI25" s="262"/>
      <c r="BJ25" s="262"/>
      <c r="BK25" s="262"/>
      <c r="BL25" s="263"/>
      <c r="BM25" s="255"/>
      <c r="BN25" s="256"/>
      <c r="BO25" s="256"/>
      <c r="BP25" s="256"/>
      <c r="BQ25" s="256"/>
      <c r="BR25" s="256"/>
      <c r="BS25" s="256"/>
      <c r="BT25" s="256"/>
      <c r="BU25" s="256"/>
      <c r="BV25" s="257"/>
    </row>
    <row r="26" spans="2:74" ht="9.75" customHeight="1" x14ac:dyDescent="0.15">
      <c r="B26" s="526"/>
      <c r="C26" s="527"/>
      <c r="D26" s="527"/>
      <c r="E26" s="527"/>
      <c r="F26" s="528"/>
      <c r="G26" s="512" t="s">
        <v>54</v>
      </c>
      <c r="H26" s="513"/>
      <c r="I26" s="513"/>
      <c r="J26" s="514"/>
      <c r="K26" s="72" t="s">
        <v>23</v>
      </c>
      <c r="L26" s="73"/>
      <c r="M26" s="74"/>
      <c r="N26" s="75" t="s">
        <v>2</v>
      </c>
      <c r="O26" s="76"/>
      <c r="P26" s="77" t="s">
        <v>24</v>
      </c>
      <c r="Q26" s="76"/>
      <c r="R26" s="78" t="s">
        <v>25</v>
      </c>
      <c r="S26" s="500"/>
      <c r="T26" s="501"/>
      <c r="U26" s="501"/>
      <c r="V26" s="501"/>
      <c r="W26" s="182" t="s">
        <v>28</v>
      </c>
      <c r="X26" s="183"/>
      <c r="Y26" s="488">
        <v>10</v>
      </c>
      <c r="Z26" s="377"/>
      <c r="AA26" s="186" t="str">
        <f>IF($Y$26="","",LEFT(VLOOKUP($Y$26,'標準報酬等級表-短期'!$B$10:$L$59,11,FALSE),3))</f>
        <v>134</v>
      </c>
      <c r="AB26" s="187"/>
      <c r="AC26" s="187"/>
      <c r="AD26" s="187"/>
      <c r="AE26" s="204" t="s">
        <v>29</v>
      </c>
      <c r="AF26" s="205"/>
      <c r="AG26" s="196"/>
      <c r="AH26" s="194">
        <f>IF(OR(B24="",S24="1 対象者"),"",5)</f>
        <v>5</v>
      </c>
      <c r="AI26" s="81"/>
      <c r="AJ26" s="82"/>
      <c r="AK26" s="482">
        <v>153165</v>
      </c>
      <c r="AL26" s="483"/>
      <c r="AM26" s="483"/>
      <c r="AN26" s="483"/>
      <c r="AO26" s="483"/>
      <c r="AP26" s="483"/>
      <c r="AQ26" s="242"/>
      <c r="AR26" s="482"/>
      <c r="AS26" s="483"/>
      <c r="AT26" s="483"/>
      <c r="AU26" s="483"/>
      <c r="AV26" s="483"/>
      <c r="AW26" s="483"/>
      <c r="AX26" s="242"/>
      <c r="AY26" s="244">
        <f>AK26+AR26</f>
        <v>153165</v>
      </c>
      <c r="AZ26" s="245"/>
      <c r="BA26" s="245"/>
      <c r="BB26" s="245"/>
      <c r="BC26" s="245"/>
      <c r="BD26" s="245"/>
      <c r="BE26" s="174"/>
      <c r="BF26" s="261"/>
      <c r="BG26" s="262"/>
      <c r="BH26" s="262"/>
      <c r="BI26" s="262"/>
      <c r="BJ26" s="262"/>
      <c r="BK26" s="262"/>
      <c r="BL26" s="263"/>
      <c r="BM26" s="182" t="s">
        <v>28</v>
      </c>
      <c r="BN26" s="281"/>
      <c r="BO26" s="273">
        <f>IF(BF25="",Y26,IFERROR(LOOKUP(BF25,'標準報酬等級表-短期'!$N$10:$Q$59,'標準報酬等級表-短期'!$B$10:$B$59),""))</f>
        <v>11</v>
      </c>
      <c r="BP26" s="274"/>
      <c r="BQ26" s="277">
        <f>IF(BF25="",AA26,IFERROR(LOOKUP(BF25,'標準報酬等級表-短期'!$N$10:$Q$59,'標準報酬等級表-短期'!$L$10:$L$59)/1000,""))</f>
        <v>142</v>
      </c>
      <c r="BR26" s="278"/>
      <c r="BS26" s="278"/>
      <c r="BT26" s="278"/>
      <c r="BU26" s="170" t="s">
        <v>29</v>
      </c>
      <c r="BV26" s="171"/>
    </row>
    <row r="27" spans="2:74" ht="10.5" customHeight="1" x14ac:dyDescent="0.15">
      <c r="B27" s="526"/>
      <c r="C27" s="527"/>
      <c r="D27" s="527"/>
      <c r="E27" s="527"/>
      <c r="F27" s="528"/>
      <c r="G27" s="184"/>
      <c r="H27" s="282"/>
      <c r="I27" s="282"/>
      <c r="J27" s="185"/>
      <c r="K27" s="83"/>
      <c r="L27" s="154">
        <v>0</v>
      </c>
      <c r="M27" s="155">
        <v>0</v>
      </c>
      <c r="N27" s="156">
        <v>0</v>
      </c>
      <c r="O27" s="157">
        <v>0</v>
      </c>
      <c r="P27" s="158">
        <v>0</v>
      </c>
      <c r="Q27" s="157">
        <v>0</v>
      </c>
      <c r="R27" s="159">
        <v>0</v>
      </c>
      <c r="S27" s="502"/>
      <c r="T27" s="503"/>
      <c r="U27" s="503"/>
      <c r="V27" s="503"/>
      <c r="W27" s="184"/>
      <c r="X27" s="185"/>
      <c r="Y27" s="275"/>
      <c r="Z27" s="479"/>
      <c r="AA27" s="188"/>
      <c r="AB27" s="189"/>
      <c r="AC27" s="189"/>
      <c r="AD27" s="189"/>
      <c r="AE27" s="172"/>
      <c r="AF27" s="206"/>
      <c r="AG27" s="197"/>
      <c r="AH27" s="195"/>
      <c r="AI27" s="84"/>
      <c r="AJ27" s="70"/>
      <c r="AK27" s="484"/>
      <c r="AL27" s="485"/>
      <c r="AM27" s="485"/>
      <c r="AN27" s="485"/>
      <c r="AO27" s="485"/>
      <c r="AP27" s="485"/>
      <c r="AQ27" s="243"/>
      <c r="AR27" s="484"/>
      <c r="AS27" s="485"/>
      <c r="AT27" s="485"/>
      <c r="AU27" s="485"/>
      <c r="AV27" s="485"/>
      <c r="AW27" s="485"/>
      <c r="AX27" s="243"/>
      <c r="AY27" s="246"/>
      <c r="AZ27" s="247"/>
      <c r="BA27" s="247"/>
      <c r="BB27" s="247"/>
      <c r="BC27" s="247"/>
      <c r="BD27" s="247"/>
      <c r="BE27" s="175"/>
      <c r="BF27" s="261"/>
      <c r="BG27" s="262"/>
      <c r="BH27" s="262"/>
      <c r="BI27" s="262"/>
      <c r="BJ27" s="262"/>
      <c r="BK27" s="262"/>
      <c r="BL27" s="263"/>
      <c r="BM27" s="184"/>
      <c r="BN27" s="282"/>
      <c r="BO27" s="275"/>
      <c r="BP27" s="276"/>
      <c r="BQ27" s="279"/>
      <c r="BR27" s="280"/>
      <c r="BS27" s="280"/>
      <c r="BT27" s="280"/>
      <c r="BU27" s="172"/>
      <c r="BV27" s="173"/>
    </row>
    <row r="28" spans="2:74" ht="19.5" customHeight="1" x14ac:dyDescent="0.15">
      <c r="B28" s="526"/>
      <c r="C28" s="527"/>
      <c r="D28" s="527"/>
      <c r="E28" s="527"/>
      <c r="F28" s="528"/>
      <c r="G28" s="475" t="s">
        <v>56</v>
      </c>
      <c r="H28" s="476"/>
      <c r="I28" s="476"/>
      <c r="J28" s="476"/>
      <c r="K28" s="476"/>
      <c r="L28" s="476"/>
      <c r="M28" s="476"/>
      <c r="N28" s="476"/>
      <c r="O28" s="476"/>
      <c r="P28" s="476"/>
      <c r="Q28" s="476"/>
      <c r="R28" s="477"/>
      <c r="S28" s="273" t="s">
        <v>57</v>
      </c>
      <c r="T28" s="478"/>
      <c r="U28" s="478"/>
      <c r="V28" s="274"/>
      <c r="W28" s="234" t="s">
        <v>32</v>
      </c>
      <c r="X28" s="235"/>
      <c r="Y28" s="176" t="str">
        <f>IF(OR(S28="41(短期)",Y26=""),"",IF(Y26&lt;4,1,IF((Y26-3)&gt;=32,32,Y26-3)))</f>
        <v/>
      </c>
      <c r="Z28" s="177"/>
      <c r="AA28" s="338" t="str">
        <f>IF($Y$28="","",LEFT(VLOOKUP($Y$28,'標準報酬等級表-厚年・退職等'!$B$10:$L$59,11,FALSE),3))</f>
        <v/>
      </c>
      <c r="AB28" s="339"/>
      <c r="AC28" s="339"/>
      <c r="AD28" s="339"/>
      <c r="AE28" s="250"/>
      <c r="AF28" s="251"/>
      <c r="AG28" s="85"/>
      <c r="AH28" s="86">
        <f>IF(OR(B24="",S24="1 対象者"),"",6)</f>
        <v>6</v>
      </c>
      <c r="AI28" s="87"/>
      <c r="AJ28" s="88"/>
      <c r="AK28" s="480">
        <v>132531</v>
      </c>
      <c r="AL28" s="481"/>
      <c r="AM28" s="481"/>
      <c r="AN28" s="481"/>
      <c r="AO28" s="481"/>
      <c r="AP28" s="481"/>
      <c r="AQ28" s="89"/>
      <c r="AR28" s="480"/>
      <c r="AS28" s="481"/>
      <c r="AT28" s="481"/>
      <c r="AU28" s="481"/>
      <c r="AV28" s="481"/>
      <c r="AW28" s="481"/>
      <c r="AX28" s="90"/>
      <c r="AY28" s="236">
        <f>AK28+AR28</f>
        <v>132531</v>
      </c>
      <c r="AZ28" s="237"/>
      <c r="BA28" s="237"/>
      <c r="BB28" s="237"/>
      <c r="BC28" s="237"/>
      <c r="BD28" s="237"/>
      <c r="BE28" s="91"/>
      <c r="BF28" s="261"/>
      <c r="BG28" s="262"/>
      <c r="BH28" s="262"/>
      <c r="BI28" s="262"/>
      <c r="BJ28" s="262"/>
      <c r="BK28" s="262"/>
      <c r="BL28" s="263"/>
      <c r="BM28" s="234" t="s">
        <v>30</v>
      </c>
      <c r="BN28" s="235"/>
      <c r="BO28" s="176" t="str">
        <f>IF(S28="41(短期)","",IF(BF25="",Y28,IFERROR(LOOKUP(BF25,'標準報酬等級表-厚年・退職等'!$N$10:$Q$41,'標準報酬等級表-厚年・退職等'!$B$10:$B$41),"")))</f>
        <v/>
      </c>
      <c r="BP28" s="177"/>
      <c r="BQ28" s="259" t="str">
        <f>IF(BO28="","",IF(BF25="",AA28,IFERROR(LOOKUP(BF25,'標準報酬等級表-厚年・退職等'!$N$10:$Q$41,'標準報酬等級表-厚年・退職等'!$L$10:$L$41)/1000,"")))</f>
        <v/>
      </c>
      <c r="BR28" s="260"/>
      <c r="BS28" s="260"/>
      <c r="BT28" s="260"/>
      <c r="BU28" s="90"/>
      <c r="BV28" s="89"/>
    </row>
    <row r="29" spans="2:74" ht="19.5" customHeight="1" thickBot="1" x14ac:dyDescent="0.2">
      <c r="B29" s="529"/>
      <c r="C29" s="530"/>
      <c r="D29" s="530"/>
      <c r="E29" s="530"/>
      <c r="F29" s="531"/>
      <c r="G29" s="519" t="s">
        <v>56</v>
      </c>
      <c r="H29" s="520"/>
      <c r="I29" s="520"/>
      <c r="J29" s="520"/>
      <c r="K29" s="520"/>
      <c r="L29" s="520"/>
      <c r="M29" s="520"/>
      <c r="N29" s="520"/>
      <c r="O29" s="520"/>
      <c r="P29" s="520"/>
      <c r="Q29" s="520"/>
      <c r="R29" s="521"/>
      <c r="S29" s="515"/>
      <c r="T29" s="380"/>
      <c r="U29" s="380"/>
      <c r="V29" s="516"/>
      <c r="W29" s="269" t="s">
        <v>31</v>
      </c>
      <c r="X29" s="270"/>
      <c r="Y29" s="387" t="str">
        <f>Y28</f>
        <v/>
      </c>
      <c r="Z29" s="388"/>
      <c r="AA29" s="389" t="str">
        <f>AA28</f>
        <v/>
      </c>
      <c r="AB29" s="390"/>
      <c r="AC29" s="390"/>
      <c r="AD29" s="390"/>
      <c r="AE29" s="248"/>
      <c r="AF29" s="249"/>
      <c r="AG29" s="284"/>
      <c r="AH29" s="284"/>
      <c r="AI29" s="284"/>
      <c r="AJ29" s="270"/>
      <c r="AK29" s="168">
        <f>IF(S24&lt;&gt;"","",SUM(AK24:AK28))</f>
        <v>285696</v>
      </c>
      <c r="AL29" s="169"/>
      <c r="AM29" s="169"/>
      <c r="AN29" s="169"/>
      <c r="AO29" s="169"/>
      <c r="AP29" s="169"/>
      <c r="AQ29" s="92"/>
      <c r="AR29" s="168">
        <f>IF(S24&lt;&gt;"","",SUM(AR24:AR28))</f>
        <v>0</v>
      </c>
      <c r="AS29" s="169"/>
      <c r="AT29" s="169"/>
      <c r="AU29" s="169"/>
      <c r="AV29" s="169"/>
      <c r="AW29" s="169"/>
      <c r="AX29" s="93"/>
      <c r="AY29" s="168">
        <f>IF(S24&lt;&gt;"","",SUM(AY24:AY28))</f>
        <v>285696</v>
      </c>
      <c r="AZ29" s="285"/>
      <c r="BA29" s="285"/>
      <c r="BB29" s="285"/>
      <c r="BC29" s="285"/>
      <c r="BD29" s="285"/>
      <c r="BE29" s="94"/>
      <c r="BF29" s="264"/>
      <c r="BG29" s="265"/>
      <c r="BH29" s="265"/>
      <c r="BI29" s="265"/>
      <c r="BJ29" s="265"/>
      <c r="BK29" s="265"/>
      <c r="BL29" s="266"/>
      <c r="BM29" s="269" t="s">
        <v>31</v>
      </c>
      <c r="BN29" s="270"/>
      <c r="BO29" s="267" t="str">
        <f>BO28</f>
        <v/>
      </c>
      <c r="BP29" s="268"/>
      <c r="BQ29" s="271" t="str">
        <f>BQ28</f>
        <v/>
      </c>
      <c r="BR29" s="272"/>
      <c r="BS29" s="272"/>
      <c r="BT29" s="272"/>
      <c r="BU29" s="95"/>
      <c r="BV29" s="96"/>
    </row>
    <row r="30" spans="2:74" ht="9.75" customHeight="1" x14ac:dyDescent="0.15">
      <c r="B30" s="526"/>
      <c r="C30" s="527"/>
      <c r="D30" s="527"/>
      <c r="E30" s="527"/>
      <c r="F30" s="528"/>
      <c r="G30" s="376" t="str">
        <f>IF(B30&lt;&gt;"",36,"")</f>
        <v/>
      </c>
      <c r="H30" s="377"/>
      <c r="I30" s="377"/>
      <c r="J30" s="378"/>
      <c r="K30" s="108" t="s">
        <v>23</v>
      </c>
      <c r="L30" s="73"/>
      <c r="M30" s="74"/>
      <c r="N30" s="75" t="s">
        <v>2</v>
      </c>
      <c r="O30" s="76"/>
      <c r="P30" s="77" t="s">
        <v>24</v>
      </c>
      <c r="Q30" s="76"/>
      <c r="R30" s="78" t="s">
        <v>25</v>
      </c>
      <c r="S30" s="498"/>
      <c r="T30" s="499"/>
      <c r="U30" s="499"/>
      <c r="V30" s="499"/>
      <c r="W30" s="391"/>
      <c r="X30" s="392"/>
      <c r="Y30" s="97" t="s">
        <v>23</v>
      </c>
      <c r="Z30" s="98"/>
      <c r="AA30" s="99"/>
      <c r="AB30" s="100" t="s">
        <v>2</v>
      </c>
      <c r="AC30" s="99"/>
      <c r="AD30" s="101"/>
      <c r="AE30" s="101"/>
      <c r="AF30" s="80" t="s">
        <v>26</v>
      </c>
      <c r="AG30" s="102"/>
      <c r="AH30" s="78" t="s">
        <v>26</v>
      </c>
      <c r="AI30" s="103"/>
      <c r="AJ30" s="104"/>
      <c r="AK30" s="504"/>
      <c r="AL30" s="505"/>
      <c r="AM30" s="505"/>
      <c r="AN30" s="505"/>
      <c r="AO30" s="505"/>
      <c r="AP30" s="505"/>
      <c r="AQ30" s="105" t="s">
        <v>27</v>
      </c>
      <c r="AR30" s="504"/>
      <c r="AS30" s="525"/>
      <c r="AT30" s="525"/>
      <c r="AU30" s="525"/>
      <c r="AV30" s="525"/>
      <c r="AW30" s="525"/>
      <c r="AX30" s="105" t="s">
        <v>27</v>
      </c>
      <c r="AY30" s="238">
        <f>AK30+AR30</f>
        <v>0</v>
      </c>
      <c r="AZ30" s="239"/>
      <c r="BA30" s="239"/>
      <c r="BB30" s="239"/>
      <c r="BC30" s="239"/>
      <c r="BD30" s="239"/>
      <c r="BE30" s="105" t="s">
        <v>27</v>
      </c>
      <c r="BF30" s="106"/>
      <c r="BG30" s="98"/>
      <c r="BH30" s="98"/>
      <c r="BI30" s="98"/>
      <c r="BJ30" s="98"/>
      <c r="BK30" s="98"/>
      <c r="BL30" s="79" t="s">
        <v>27</v>
      </c>
      <c r="BM30" s="252"/>
      <c r="BN30" s="253"/>
      <c r="BO30" s="253"/>
      <c r="BP30" s="253"/>
      <c r="BQ30" s="253"/>
      <c r="BR30" s="253"/>
      <c r="BS30" s="253"/>
      <c r="BT30" s="253"/>
      <c r="BU30" s="253"/>
      <c r="BV30" s="254"/>
    </row>
    <row r="31" spans="2:74" ht="10.5" customHeight="1" thickBot="1" x14ac:dyDescent="0.2">
      <c r="B31" s="526"/>
      <c r="C31" s="527"/>
      <c r="D31" s="527"/>
      <c r="E31" s="527"/>
      <c r="F31" s="528"/>
      <c r="G31" s="379"/>
      <c r="H31" s="380"/>
      <c r="I31" s="380"/>
      <c r="J31" s="381"/>
      <c r="K31" s="65"/>
      <c r="L31" s="147" t="str">
        <f>IF($B$30&lt;&gt;"",L$19,"")</f>
        <v/>
      </c>
      <c r="M31" s="144" t="str">
        <f t="shared" ref="M31:R31" si="1">IF($B$30&lt;&gt;"",M$19,"")</f>
        <v/>
      </c>
      <c r="N31" s="144" t="str">
        <f t="shared" si="1"/>
        <v/>
      </c>
      <c r="O31" s="144" t="str">
        <f t="shared" si="1"/>
        <v/>
      </c>
      <c r="P31" s="144" t="str">
        <f t="shared" si="1"/>
        <v/>
      </c>
      <c r="Q31" s="144" t="str">
        <f t="shared" si="1"/>
        <v/>
      </c>
      <c r="R31" s="148" t="str">
        <f t="shared" si="1"/>
        <v/>
      </c>
      <c r="S31" s="500"/>
      <c r="T31" s="501"/>
      <c r="U31" s="501"/>
      <c r="V31" s="501"/>
      <c r="W31" s="356"/>
      <c r="X31" s="357"/>
      <c r="Y31" s="139"/>
      <c r="Z31" s="152"/>
      <c r="AA31" s="153"/>
      <c r="AB31" s="153"/>
      <c r="AC31" s="153"/>
      <c r="AD31" s="486"/>
      <c r="AE31" s="487"/>
      <c r="AF31" s="66"/>
      <c r="AG31" s="67"/>
      <c r="AH31" s="68" t="str">
        <f>IF(OR(B30="",S30="1 対象者"),"",4)</f>
        <v/>
      </c>
      <c r="AI31" s="69"/>
      <c r="AJ31" s="70"/>
      <c r="AK31" s="506"/>
      <c r="AL31" s="507"/>
      <c r="AM31" s="507"/>
      <c r="AN31" s="507"/>
      <c r="AO31" s="507"/>
      <c r="AP31" s="507"/>
      <c r="AQ31" s="71"/>
      <c r="AR31" s="510"/>
      <c r="AS31" s="511"/>
      <c r="AT31" s="511"/>
      <c r="AU31" s="511"/>
      <c r="AV31" s="511"/>
      <c r="AW31" s="511"/>
      <c r="AX31" s="71"/>
      <c r="AY31" s="240"/>
      <c r="AZ31" s="241"/>
      <c r="BA31" s="241"/>
      <c r="BB31" s="241"/>
      <c r="BC31" s="241"/>
      <c r="BD31" s="241"/>
      <c r="BE31" s="71"/>
      <c r="BF31" s="261" t="str">
        <f>IF(BF35="",IFERROR(ROUNDDOWN(AVERAGEIF(AY30:BD34,"&gt;0"),0),""),AK30)</f>
        <v/>
      </c>
      <c r="BG31" s="262"/>
      <c r="BH31" s="262"/>
      <c r="BI31" s="262"/>
      <c r="BJ31" s="262"/>
      <c r="BK31" s="262"/>
      <c r="BL31" s="263"/>
      <c r="BM31" s="255"/>
      <c r="BN31" s="256"/>
      <c r="BO31" s="256"/>
      <c r="BP31" s="256"/>
      <c r="BQ31" s="256"/>
      <c r="BR31" s="256"/>
      <c r="BS31" s="256"/>
      <c r="BT31" s="256"/>
      <c r="BU31" s="256"/>
      <c r="BV31" s="257"/>
    </row>
    <row r="32" spans="2:74" ht="9.75" customHeight="1" x14ac:dyDescent="0.15">
      <c r="B32" s="526"/>
      <c r="C32" s="527"/>
      <c r="D32" s="527"/>
      <c r="E32" s="527"/>
      <c r="F32" s="528"/>
      <c r="G32" s="512"/>
      <c r="H32" s="513"/>
      <c r="I32" s="513"/>
      <c r="J32" s="514"/>
      <c r="K32" s="72" t="s">
        <v>23</v>
      </c>
      <c r="L32" s="73"/>
      <c r="M32" s="74"/>
      <c r="N32" s="75" t="s">
        <v>2</v>
      </c>
      <c r="O32" s="76"/>
      <c r="P32" s="77" t="s">
        <v>24</v>
      </c>
      <c r="Q32" s="76"/>
      <c r="R32" s="78" t="s">
        <v>25</v>
      </c>
      <c r="S32" s="500"/>
      <c r="T32" s="501"/>
      <c r="U32" s="501"/>
      <c r="V32" s="501"/>
      <c r="W32" s="328" t="s">
        <v>28</v>
      </c>
      <c r="X32" s="329"/>
      <c r="Y32" s="488"/>
      <c r="Z32" s="377"/>
      <c r="AA32" s="186" t="str">
        <f>IF($Y$32="","",LEFT(VLOOKUP($Y$32,'標準報酬等級表-短期'!$B$10:$L$59,11,FALSE),3))</f>
        <v/>
      </c>
      <c r="AB32" s="187"/>
      <c r="AC32" s="187"/>
      <c r="AD32" s="187"/>
      <c r="AE32" s="204" t="s">
        <v>29</v>
      </c>
      <c r="AF32" s="205"/>
      <c r="AG32" s="196"/>
      <c r="AH32" s="194" t="str">
        <f>IF(OR(B30="",S30="1 対象者"),"",5)</f>
        <v/>
      </c>
      <c r="AI32" s="81"/>
      <c r="AJ32" s="82"/>
      <c r="AK32" s="482"/>
      <c r="AL32" s="483"/>
      <c r="AM32" s="483"/>
      <c r="AN32" s="483"/>
      <c r="AO32" s="483"/>
      <c r="AP32" s="483"/>
      <c r="AQ32" s="242"/>
      <c r="AR32" s="482"/>
      <c r="AS32" s="483"/>
      <c r="AT32" s="483"/>
      <c r="AU32" s="483"/>
      <c r="AV32" s="483"/>
      <c r="AW32" s="483"/>
      <c r="AX32" s="242"/>
      <c r="AY32" s="244">
        <f>AK32+AR32</f>
        <v>0</v>
      </c>
      <c r="AZ32" s="245"/>
      <c r="BA32" s="245"/>
      <c r="BB32" s="245"/>
      <c r="BC32" s="245"/>
      <c r="BD32" s="245"/>
      <c r="BE32" s="174"/>
      <c r="BF32" s="261"/>
      <c r="BG32" s="262"/>
      <c r="BH32" s="262"/>
      <c r="BI32" s="262"/>
      <c r="BJ32" s="262"/>
      <c r="BK32" s="262"/>
      <c r="BL32" s="263"/>
      <c r="BM32" s="182" t="s">
        <v>28</v>
      </c>
      <c r="BN32" s="281"/>
      <c r="BO32" s="273">
        <f>IF(BF31="",Y32,IFERROR(LOOKUP(BF31,'標準報酬等級表-短期'!$N$10:$Q$59,'標準報酬等級表-短期'!$B$10:$B$59),""))</f>
        <v>0</v>
      </c>
      <c r="BP32" s="274"/>
      <c r="BQ32" s="277" t="str">
        <f>IF(BF31="",AA32,IFERROR(LOOKUP(BF31,'標準報酬等級表-短期'!$N$10:$Q$59,'標準報酬等級表-短期'!$L$10:$L$59)/1000,""))</f>
        <v/>
      </c>
      <c r="BR32" s="278"/>
      <c r="BS32" s="278"/>
      <c r="BT32" s="278"/>
      <c r="BU32" s="170" t="s">
        <v>29</v>
      </c>
      <c r="BV32" s="171"/>
    </row>
    <row r="33" spans="2:74" ht="10.5" customHeight="1" x14ac:dyDescent="0.15">
      <c r="B33" s="526"/>
      <c r="C33" s="527"/>
      <c r="D33" s="527"/>
      <c r="E33" s="527"/>
      <c r="F33" s="528"/>
      <c r="G33" s="184"/>
      <c r="H33" s="282"/>
      <c r="I33" s="282"/>
      <c r="J33" s="185"/>
      <c r="K33" s="83"/>
      <c r="L33" s="154"/>
      <c r="M33" s="155"/>
      <c r="N33" s="156"/>
      <c r="O33" s="157"/>
      <c r="P33" s="158"/>
      <c r="Q33" s="157"/>
      <c r="R33" s="159"/>
      <c r="S33" s="502"/>
      <c r="T33" s="503"/>
      <c r="U33" s="503"/>
      <c r="V33" s="503"/>
      <c r="W33" s="184"/>
      <c r="X33" s="185"/>
      <c r="Y33" s="275"/>
      <c r="Z33" s="479"/>
      <c r="AA33" s="188"/>
      <c r="AB33" s="189"/>
      <c r="AC33" s="189"/>
      <c r="AD33" s="189"/>
      <c r="AE33" s="172"/>
      <c r="AF33" s="206"/>
      <c r="AG33" s="197"/>
      <c r="AH33" s="195"/>
      <c r="AI33" s="84"/>
      <c r="AJ33" s="70"/>
      <c r="AK33" s="484"/>
      <c r="AL33" s="485"/>
      <c r="AM33" s="485"/>
      <c r="AN33" s="485"/>
      <c r="AO33" s="485"/>
      <c r="AP33" s="485"/>
      <c r="AQ33" s="243"/>
      <c r="AR33" s="484"/>
      <c r="AS33" s="485"/>
      <c r="AT33" s="485"/>
      <c r="AU33" s="485"/>
      <c r="AV33" s="485"/>
      <c r="AW33" s="485"/>
      <c r="AX33" s="243"/>
      <c r="AY33" s="246"/>
      <c r="AZ33" s="247"/>
      <c r="BA33" s="247"/>
      <c r="BB33" s="247"/>
      <c r="BC33" s="247"/>
      <c r="BD33" s="247"/>
      <c r="BE33" s="175"/>
      <c r="BF33" s="261"/>
      <c r="BG33" s="262"/>
      <c r="BH33" s="262"/>
      <c r="BI33" s="262"/>
      <c r="BJ33" s="262"/>
      <c r="BK33" s="262"/>
      <c r="BL33" s="263"/>
      <c r="BM33" s="184"/>
      <c r="BN33" s="282"/>
      <c r="BO33" s="275"/>
      <c r="BP33" s="276"/>
      <c r="BQ33" s="279"/>
      <c r="BR33" s="280"/>
      <c r="BS33" s="280"/>
      <c r="BT33" s="280"/>
      <c r="BU33" s="172"/>
      <c r="BV33" s="173"/>
    </row>
    <row r="34" spans="2:74" ht="19.5" customHeight="1" x14ac:dyDescent="0.15">
      <c r="B34" s="526"/>
      <c r="C34" s="527"/>
      <c r="D34" s="527"/>
      <c r="E34" s="527"/>
      <c r="F34" s="528"/>
      <c r="G34" s="475"/>
      <c r="H34" s="476"/>
      <c r="I34" s="476"/>
      <c r="J34" s="476"/>
      <c r="K34" s="476"/>
      <c r="L34" s="476"/>
      <c r="M34" s="476"/>
      <c r="N34" s="476"/>
      <c r="O34" s="476"/>
      <c r="P34" s="476"/>
      <c r="Q34" s="476"/>
      <c r="R34" s="477"/>
      <c r="S34" s="273"/>
      <c r="T34" s="478"/>
      <c r="U34" s="478"/>
      <c r="V34" s="274"/>
      <c r="W34" s="234" t="s">
        <v>32</v>
      </c>
      <c r="X34" s="235"/>
      <c r="Y34" s="176" t="str">
        <f>IF(OR(S34="41(短期)",Y32=""),"",IF(Y32&lt;4,1,IF((Y32-3)&gt;=32,32,Y32-3)))</f>
        <v/>
      </c>
      <c r="Z34" s="177"/>
      <c r="AA34" s="338" t="str">
        <f>IF($Y$34="","",LEFT(VLOOKUP($Y$34,'標準報酬等級表-厚年・退職等'!$B$10:$L$59,11,FALSE),3))</f>
        <v/>
      </c>
      <c r="AB34" s="339"/>
      <c r="AC34" s="339"/>
      <c r="AD34" s="339"/>
      <c r="AE34" s="250"/>
      <c r="AF34" s="251"/>
      <c r="AG34" s="85"/>
      <c r="AH34" s="86" t="str">
        <f>IF(OR(B30="",S30="1 対象者"),"",6)</f>
        <v/>
      </c>
      <c r="AI34" s="87"/>
      <c r="AJ34" s="88"/>
      <c r="AK34" s="480"/>
      <c r="AL34" s="481"/>
      <c r="AM34" s="481"/>
      <c r="AN34" s="481"/>
      <c r="AO34" s="481"/>
      <c r="AP34" s="481"/>
      <c r="AQ34" s="89"/>
      <c r="AR34" s="480"/>
      <c r="AS34" s="481"/>
      <c r="AT34" s="481"/>
      <c r="AU34" s="481"/>
      <c r="AV34" s="481"/>
      <c r="AW34" s="481"/>
      <c r="AX34" s="90"/>
      <c r="AY34" s="236">
        <f>AK34+AR34</f>
        <v>0</v>
      </c>
      <c r="AZ34" s="237"/>
      <c r="BA34" s="237"/>
      <c r="BB34" s="237"/>
      <c r="BC34" s="237"/>
      <c r="BD34" s="237"/>
      <c r="BE34" s="91"/>
      <c r="BF34" s="261"/>
      <c r="BG34" s="262"/>
      <c r="BH34" s="262"/>
      <c r="BI34" s="262"/>
      <c r="BJ34" s="262"/>
      <c r="BK34" s="262"/>
      <c r="BL34" s="263"/>
      <c r="BM34" s="234" t="s">
        <v>30</v>
      </c>
      <c r="BN34" s="235"/>
      <c r="BO34" s="176" t="str">
        <f>IF(S34="41(短期)","",IF(BF31="",Y34,IFERROR(LOOKUP(BF31,'標準報酬等級表-厚年・退職等'!$N$10:$Q$41,'標準報酬等級表-厚年・退職等'!$B$10:$B$41),"")))</f>
        <v/>
      </c>
      <c r="BP34" s="177"/>
      <c r="BQ34" s="259" t="str">
        <f>IF(BO34="","",IF(BF31="",AA34,IFERROR(LOOKUP(BF31,'標準報酬等級表-厚年・退職等'!$N$10:$Q$41,'標準報酬等級表-厚年・退職等'!$L$10:$L$41)/1000,"")))</f>
        <v/>
      </c>
      <c r="BR34" s="260"/>
      <c r="BS34" s="260"/>
      <c r="BT34" s="260"/>
      <c r="BU34" s="90"/>
      <c r="BV34" s="89"/>
    </row>
    <row r="35" spans="2:74" ht="19.5" customHeight="1" thickBot="1" x14ac:dyDescent="0.2">
      <c r="B35" s="529"/>
      <c r="C35" s="530"/>
      <c r="D35" s="530"/>
      <c r="E35" s="530"/>
      <c r="F35" s="531"/>
      <c r="G35" s="519"/>
      <c r="H35" s="520"/>
      <c r="I35" s="520"/>
      <c r="J35" s="520"/>
      <c r="K35" s="520"/>
      <c r="L35" s="520"/>
      <c r="M35" s="520"/>
      <c r="N35" s="520"/>
      <c r="O35" s="520"/>
      <c r="P35" s="520"/>
      <c r="Q35" s="520"/>
      <c r="R35" s="521"/>
      <c r="S35" s="515"/>
      <c r="T35" s="380"/>
      <c r="U35" s="380"/>
      <c r="V35" s="516"/>
      <c r="W35" s="269" t="s">
        <v>31</v>
      </c>
      <c r="X35" s="270"/>
      <c r="Y35" s="387" t="str">
        <f>Y34</f>
        <v/>
      </c>
      <c r="Z35" s="388"/>
      <c r="AA35" s="389" t="str">
        <f>AA34</f>
        <v/>
      </c>
      <c r="AB35" s="390"/>
      <c r="AC35" s="390"/>
      <c r="AD35" s="390"/>
      <c r="AE35" s="248"/>
      <c r="AF35" s="249"/>
      <c r="AG35" s="284"/>
      <c r="AH35" s="284"/>
      <c r="AI35" s="284"/>
      <c r="AJ35" s="270"/>
      <c r="AK35" s="168">
        <f>IF(S30&lt;&gt;"","",SUM(AK30:AK34))</f>
        <v>0</v>
      </c>
      <c r="AL35" s="169"/>
      <c r="AM35" s="169"/>
      <c r="AN35" s="169"/>
      <c r="AO35" s="169"/>
      <c r="AP35" s="169"/>
      <c r="AQ35" s="92"/>
      <c r="AR35" s="168">
        <f>IF(S30&lt;&gt;"","",SUM(AR30:AR34))</f>
        <v>0</v>
      </c>
      <c r="AS35" s="169"/>
      <c r="AT35" s="169"/>
      <c r="AU35" s="169"/>
      <c r="AV35" s="169"/>
      <c r="AW35" s="169"/>
      <c r="AX35" s="93"/>
      <c r="AY35" s="168">
        <f>IF(S30&lt;&gt;"","",SUM(AY30:AY34))</f>
        <v>0</v>
      </c>
      <c r="AZ35" s="285"/>
      <c r="BA35" s="285"/>
      <c r="BB35" s="285"/>
      <c r="BC35" s="285"/>
      <c r="BD35" s="285"/>
      <c r="BE35" s="94"/>
      <c r="BF35" s="264"/>
      <c r="BG35" s="265"/>
      <c r="BH35" s="265"/>
      <c r="BI35" s="265"/>
      <c r="BJ35" s="265"/>
      <c r="BK35" s="265"/>
      <c r="BL35" s="266"/>
      <c r="BM35" s="269" t="s">
        <v>31</v>
      </c>
      <c r="BN35" s="270"/>
      <c r="BO35" s="267" t="str">
        <f>BO34</f>
        <v/>
      </c>
      <c r="BP35" s="268"/>
      <c r="BQ35" s="271" t="str">
        <f>BQ34</f>
        <v/>
      </c>
      <c r="BR35" s="272"/>
      <c r="BS35" s="272"/>
      <c r="BT35" s="272"/>
      <c r="BU35" s="95"/>
      <c r="BV35" s="96"/>
    </row>
    <row r="36" spans="2:74" ht="9.75" customHeight="1" x14ac:dyDescent="0.15">
      <c r="B36" s="492"/>
      <c r="C36" s="493"/>
      <c r="D36" s="493"/>
      <c r="E36" s="493"/>
      <c r="F36" s="494"/>
      <c r="G36" s="376" t="str">
        <f>IF(B36&lt;&gt;"",36,"")</f>
        <v/>
      </c>
      <c r="H36" s="377"/>
      <c r="I36" s="377"/>
      <c r="J36" s="378"/>
      <c r="K36" s="72" t="s">
        <v>23</v>
      </c>
      <c r="L36" s="73"/>
      <c r="M36" s="74"/>
      <c r="N36" s="75" t="s">
        <v>2</v>
      </c>
      <c r="O36" s="76"/>
      <c r="P36" s="77" t="s">
        <v>24</v>
      </c>
      <c r="Q36" s="76"/>
      <c r="R36" s="78" t="s">
        <v>25</v>
      </c>
      <c r="S36" s="498"/>
      <c r="T36" s="499"/>
      <c r="U36" s="499"/>
      <c r="V36" s="499"/>
      <c r="W36" s="391"/>
      <c r="X36" s="392"/>
      <c r="Y36" s="97" t="s">
        <v>23</v>
      </c>
      <c r="Z36" s="98"/>
      <c r="AA36" s="99"/>
      <c r="AB36" s="100" t="s">
        <v>2</v>
      </c>
      <c r="AC36" s="99"/>
      <c r="AD36" s="101"/>
      <c r="AE36" s="101"/>
      <c r="AF36" s="80" t="s">
        <v>26</v>
      </c>
      <c r="AG36" s="102"/>
      <c r="AH36" s="78" t="s">
        <v>26</v>
      </c>
      <c r="AI36" s="103"/>
      <c r="AJ36" s="104"/>
      <c r="AK36" s="504"/>
      <c r="AL36" s="525"/>
      <c r="AM36" s="525"/>
      <c r="AN36" s="525"/>
      <c r="AO36" s="525"/>
      <c r="AP36" s="525"/>
      <c r="AQ36" s="105" t="s">
        <v>27</v>
      </c>
      <c r="AR36" s="504"/>
      <c r="AS36" s="525"/>
      <c r="AT36" s="525"/>
      <c r="AU36" s="525"/>
      <c r="AV36" s="525"/>
      <c r="AW36" s="525"/>
      <c r="AX36" s="105" t="s">
        <v>27</v>
      </c>
      <c r="AY36" s="238">
        <f>AK36+AR36</f>
        <v>0</v>
      </c>
      <c r="AZ36" s="239"/>
      <c r="BA36" s="239"/>
      <c r="BB36" s="239"/>
      <c r="BC36" s="239"/>
      <c r="BD36" s="239"/>
      <c r="BE36" s="105" t="s">
        <v>27</v>
      </c>
      <c r="BF36" s="106"/>
      <c r="BG36" s="98"/>
      <c r="BH36" s="98"/>
      <c r="BI36" s="98"/>
      <c r="BJ36" s="98"/>
      <c r="BK36" s="98"/>
      <c r="BL36" s="79" t="s">
        <v>27</v>
      </c>
      <c r="BM36" s="252"/>
      <c r="BN36" s="253"/>
      <c r="BO36" s="253"/>
      <c r="BP36" s="253"/>
      <c r="BQ36" s="253"/>
      <c r="BR36" s="253"/>
      <c r="BS36" s="253"/>
      <c r="BT36" s="253"/>
      <c r="BU36" s="253"/>
      <c r="BV36" s="254"/>
    </row>
    <row r="37" spans="2:74" ht="10.5" customHeight="1" thickBot="1" x14ac:dyDescent="0.2">
      <c r="B37" s="492"/>
      <c r="C37" s="493"/>
      <c r="D37" s="493"/>
      <c r="E37" s="493"/>
      <c r="F37" s="494"/>
      <c r="G37" s="379"/>
      <c r="H37" s="380"/>
      <c r="I37" s="380"/>
      <c r="J37" s="381"/>
      <c r="K37" s="109"/>
      <c r="L37" s="147" t="str">
        <f>IF($B$36&lt;&gt;"",L$19,"")</f>
        <v/>
      </c>
      <c r="M37" s="144" t="str">
        <f t="shared" ref="M37:R37" si="2">IF($B$36&lt;&gt;"",M$19,"")</f>
        <v/>
      </c>
      <c r="N37" s="144" t="str">
        <f t="shared" si="2"/>
        <v/>
      </c>
      <c r="O37" s="144" t="str">
        <f t="shared" si="2"/>
        <v/>
      </c>
      <c r="P37" s="144" t="str">
        <f t="shared" si="2"/>
        <v/>
      </c>
      <c r="Q37" s="144" t="str">
        <f t="shared" si="2"/>
        <v/>
      </c>
      <c r="R37" s="148" t="str">
        <f t="shared" si="2"/>
        <v/>
      </c>
      <c r="S37" s="500"/>
      <c r="T37" s="501"/>
      <c r="U37" s="501"/>
      <c r="V37" s="501"/>
      <c r="W37" s="356"/>
      <c r="X37" s="357"/>
      <c r="Y37" s="139"/>
      <c r="Z37" s="152"/>
      <c r="AA37" s="153"/>
      <c r="AB37" s="153"/>
      <c r="AC37" s="153"/>
      <c r="AD37" s="486"/>
      <c r="AE37" s="487"/>
      <c r="AF37" s="107"/>
      <c r="AG37" s="67"/>
      <c r="AH37" s="68" t="str">
        <f>IF(OR(B36="",S36="1 対象者"),"",4)</f>
        <v/>
      </c>
      <c r="AI37" s="69"/>
      <c r="AJ37" s="70"/>
      <c r="AK37" s="510"/>
      <c r="AL37" s="511"/>
      <c r="AM37" s="511"/>
      <c r="AN37" s="511"/>
      <c r="AO37" s="511"/>
      <c r="AP37" s="511"/>
      <c r="AQ37" s="71"/>
      <c r="AR37" s="510"/>
      <c r="AS37" s="511"/>
      <c r="AT37" s="511"/>
      <c r="AU37" s="511"/>
      <c r="AV37" s="511"/>
      <c r="AW37" s="511"/>
      <c r="AX37" s="71"/>
      <c r="AY37" s="240"/>
      <c r="AZ37" s="241"/>
      <c r="BA37" s="241"/>
      <c r="BB37" s="241"/>
      <c r="BC37" s="241"/>
      <c r="BD37" s="241"/>
      <c r="BE37" s="71"/>
      <c r="BF37" s="261" t="str">
        <f>IF(BF41="",IFERROR(ROUNDDOWN(AVERAGEIF(AY36:BD40,"&gt;0"),0),""),AK36)</f>
        <v/>
      </c>
      <c r="BG37" s="262"/>
      <c r="BH37" s="262"/>
      <c r="BI37" s="262"/>
      <c r="BJ37" s="262"/>
      <c r="BK37" s="262"/>
      <c r="BL37" s="263"/>
      <c r="BM37" s="255"/>
      <c r="BN37" s="256"/>
      <c r="BO37" s="256"/>
      <c r="BP37" s="256"/>
      <c r="BQ37" s="256"/>
      <c r="BR37" s="256"/>
      <c r="BS37" s="256"/>
      <c r="BT37" s="256"/>
      <c r="BU37" s="256"/>
      <c r="BV37" s="257"/>
    </row>
    <row r="38" spans="2:74" ht="9.75" customHeight="1" x14ac:dyDescent="0.15">
      <c r="B38" s="492"/>
      <c r="C38" s="493"/>
      <c r="D38" s="493"/>
      <c r="E38" s="493"/>
      <c r="F38" s="494"/>
      <c r="G38" s="512"/>
      <c r="H38" s="513"/>
      <c r="I38" s="513"/>
      <c r="J38" s="514"/>
      <c r="K38" s="72" t="s">
        <v>23</v>
      </c>
      <c r="L38" s="73"/>
      <c r="M38" s="74"/>
      <c r="N38" s="75" t="s">
        <v>2</v>
      </c>
      <c r="O38" s="76"/>
      <c r="P38" s="77" t="s">
        <v>24</v>
      </c>
      <c r="Q38" s="76"/>
      <c r="R38" s="78" t="s">
        <v>25</v>
      </c>
      <c r="S38" s="500"/>
      <c r="T38" s="501"/>
      <c r="U38" s="501"/>
      <c r="V38" s="501"/>
      <c r="W38" s="328" t="s">
        <v>28</v>
      </c>
      <c r="X38" s="329"/>
      <c r="Y38" s="488"/>
      <c r="Z38" s="377"/>
      <c r="AA38" s="186" t="str">
        <f>IF($Y$38="","",LEFT(VLOOKUP($Y$38,'標準報酬等級表-短期'!$B$10:$L$59,11,FALSE),3))</f>
        <v/>
      </c>
      <c r="AB38" s="187"/>
      <c r="AC38" s="187"/>
      <c r="AD38" s="187"/>
      <c r="AE38" s="204" t="s">
        <v>29</v>
      </c>
      <c r="AF38" s="205"/>
      <c r="AG38" s="258"/>
      <c r="AH38" s="382" t="str">
        <f>IF(OR(B36="",S36="1 対象者"),"",5)</f>
        <v/>
      </c>
      <c r="AI38" s="81"/>
      <c r="AJ38" s="82"/>
      <c r="AK38" s="517"/>
      <c r="AL38" s="518"/>
      <c r="AM38" s="518"/>
      <c r="AN38" s="518"/>
      <c r="AO38" s="518"/>
      <c r="AP38" s="518"/>
      <c r="AQ38" s="283"/>
      <c r="AR38" s="517"/>
      <c r="AS38" s="518"/>
      <c r="AT38" s="518"/>
      <c r="AU38" s="518"/>
      <c r="AV38" s="518"/>
      <c r="AW38" s="518"/>
      <c r="AX38" s="283"/>
      <c r="AY38" s="289">
        <f>AK38+AR38</f>
        <v>0</v>
      </c>
      <c r="AZ38" s="290"/>
      <c r="BA38" s="290"/>
      <c r="BB38" s="290"/>
      <c r="BC38" s="290"/>
      <c r="BD38" s="290"/>
      <c r="BE38" s="291"/>
      <c r="BF38" s="261"/>
      <c r="BG38" s="262"/>
      <c r="BH38" s="262"/>
      <c r="BI38" s="262"/>
      <c r="BJ38" s="262"/>
      <c r="BK38" s="262"/>
      <c r="BL38" s="263"/>
      <c r="BM38" s="182" t="s">
        <v>28</v>
      </c>
      <c r="BN38" s="183"/>
      <c r="BO38" s="273">
        <f>IF(BF37="",Y38,IFERROR(LOOKUP(BF37,'標準報酬等級表-短期'!$N$10:$Q$59,'標準報酬等級表-短期'!$B$10:$B$59),""))</f>
        <v>0</v>
      </c>
      <c r="BP38" s="274"/>
      <c r="BQ38" s="277" t="str">
        <f>IF(BF37="",AA38,IFERROR(LOOKUP(BF37,'標準報酬等級表-短期'!$N$10:$Q$59,'標準報酬等級表-短期'!$L$10:$L$59)/1000,""))</f>
        <v/>
      </c>
      <c r="BR38" s="278"/>
      <c r="BS38" s="278"/>
      <c r="BT38" s="278"/>
      <c r="BU38" s="170" t="s">
        <v>29</v>
      </c>
      <c r="BV38" s="171"/>
    </row>
    <row r="39" spans="2:74" ht="10.5" customHeight="1" x14ac:dyDescent="0.15">
      <c r="B39" s="492"/>
      <c r="C39" s="493"/>
      <c r="D39" s="493"/>
      <c r="E39" s="493"/>
      <c r="F39" s="494"/>
      <c r="G39" s="184"/>
      <c r="H39" s="282"/>
      <c r="I39" s="282"/>
      <c r="J39" s="185"/>
      <c r="K39" s="83"/>
      <c r="L39" s="154"/>
      <c r="M39" s="155"/>
      <c r="N39" s="156"/>
      <c r="O39" s="157"/>
      <c r="P39" s="158"/>
      <c r="Q39" s="157"/>
      <c r="R39" s="159"/>
      <c r="S39" s="502"/>
      <c r="T39" s="503"/>
      <c r="U39" s="503"/>
      <c r="V39" s="503"/>
      <c r="W39" s="184"/>
      <c r="X39" s="185"/>
      <c r="Y39" s="275"/>
      <c r="Z39" s="479"/>
      <c r="AA39" s="188"/>
      <c r="AB39" s="189"/>
      <c r="AC39" s="189"/>
      <c r="AD39" s="189"/>
      <c r="AE39" s="172"/>
      <c r="AF39" s="206"/>
      <c r="AG39" s="197"/>
      <c r="AH39" s="383"/>
      <c r="AI39" s="84"/>
      <c r="AJ39" s="70"/>
      <c r="AK39" s="484"/>
      <c r="AL39" s="485"/>
      <c r="AM39" s="485"/>
      <c r="AN39" s="485"/>
      <c r="AO39" s="485"/>
      <c r="AP39" s="485"/>
      <c r="AQ39" s="243"/>
      <c r="AR39" s="484"/>
      <c r="AS39" s="485"/>
      <c r="AT39" s="485"/>
      <c r="AU39" s="485"/>
      <c r="AV39" s="485"/>
      <c r="AW39" s="485"/>
      <c r="AX39" s="243"/>
      <c r="AY39" s="246"/>
      <c r="AZ39" s="247"/>
      <c r="BA39" s="247"/>
      <c r="BB39" s="247"/>
      <c r="BC39" s="247"/>
      <c r="BD39" s="247"/>
      <c r="BE39" s="175"/>
      <c r="BF39" s="261"/>
      <c r="BG39" s="262"/>
      <c r="BH39" s="262"/>
      <c r="BI39" s="262"/>
      <c r="BJ39" s="262"/>
      <c r="BK39" s="262"/>
      <c r="BL39" s="263"/>
      <c r="BM39" s="184"/>
      <c r="BN39" s="185"/>
      <c r="BO39" s="275"/>
      <c r="BP39" s="276"/>
      <c r="BQ39" s="279"/>
      <c r="BR39" s="280"/>
      <c r="BS39" s="280"/>
      <c r="BT39" s="280"/>
      <c r="BU39" s="172"/>
      <c r="BV39" s="173"/>
    </row>
    <row r="40" spans="2:74" ht="19.5" customHeight="1" x14ac:dyDescent="0.15">
      <c r="B40" s="492"/>
      <c r="C40" s="493"/>
      <c r="D40" s="493"/>
      <c r="E40" s="493"/>
      <c r="F40" s="494"/>
      <c r="G40" s="475"/>
      <c r="H40" s="476"/>
      <c r="I40" s="476"/>
      <c r="J40" s="476"/>
      <c r="K40" s="476"/>
      <c r="L40" s="476"/>
      <c r="M40" s="476"/>
      <c r="N40" s="476"/>
      <c r="O40" s="476"/>
      <c r="P40" s="476"/>
      <c r="Q40" s="476"/>
      <c r="R40" s="477"/>
      <c r="S40" s="273"/>
      <c r="T40" s="478"/>
      <c r="U40" s="478"/>
      <c r="V40" s="274"/>
      <c r="W40" s="234" t="s">
        <v>32</v>
      </c>
      <c r="X40" s="235"/>
      <c r="Y40" s="176" t="str">
        <f>IF(OR(S40="41(短期)",Y38=""),"",IF(Y38&lt;4,1,IF((Y38-3)&gt;=32,32,Y38-3)))</f>
        <v/>
      </c>
      <c r="Z40" s="177"/>
      <c r="AA40" s="338" t="str">
        <f>IF($Y$40="","",LEFT(VLOOKUP($Y$40,'標準報酬等級表-厚年・退職等'!$B$10:$L$59,11,FALSE),3))</f>
        <v/>
      </c>
      <c r="AB40" s="339"/>
      <c r="AC40" s="339"/>
      <c r="AD40" s="339"/>
      <c r="AE40" s="250"/>
      <c r="AF40" s="251"/>
      <c r="AG40" s="85"/>
      <c r="AH40" s="86" t="str">
        <f>IF(OR(B36="",S36="1 対象者"),"",6)</f>
        <v/>
      </c>
      <c r="AI40" s="87"/>
      <c r="AJ40" s="88"/>
      <c r="AK40" s="480"/>
      <c r="AL40" s="481"/>
      <c r="AM40" s="481"/>
      <c r="AN40" s="481"/>
      <c r="AO40" s="481"/>
      <c r="AP40" s="481"/>
      <c r="AQ40" s="89"/>
      <c r="AR40" s="480"/>
      <c r="AS40" s="481"/>
      <c r="AT40" s="481"/>
      <c r="AU40" s="481"/>
      <c r="AV40" s="481"/>
      <c r="AW40" s="481"/>
      <c r="AX40" s="90"/>
      <c r="AY40" s="236">
        <f>AK40+AR40</f>
        <v>0</v>
      </c>
      <c r="AZ40" s="288"/>
      <c r="BA40" s="288"/>
      <c r="BB40" s="288"/>
      <c r="BC40" s="288"/>
      <c r="BD40" s="288"/>
      <c r="BE40" s="91"/>
      <c r="BF40" s="261"/>
      <c r="BG40" s="262"/>
      <c r="BH40" s="262"/>
      <c r="BI40" s="262"/>
      <c r="BJ40" s="262"/>
      <c r="BK40" s="262"/>
      <c r="BL40" s="263"/>
      <c r="BM40" s="234" t="s">
        <v>30</v>
      </c>
      <c r="BN40" s="235"/>
      <c r="BO40" s="176" t="str">
        <f>IF(S40="41(短期)","",IF(BF37="",Y40,IFERROR(LOOKUP(BF37,'標準報酬等級表-厚年・退職等'!$N$10:$Q$41,'標準報酬等級表-厚年・退職等'!$B$10:$B$41),"")))</f>
        <v/>
      </c>
      <c r="BP40" s="177"/>
      <c r="BQ40" s="259" t="str">
        <f>IF(BO40="","",IF(BF37="",AA40,IFERROR(LOOKUP(BF37,'標準報酬等級表-厚年・退職等'!$N$10:$Q$41,'標準報酬等級表-厚年・退職等'!$L$10:$L$41)/1000,"")))</f>
        <v/>
      </c>
      <c r="BR40" s="260"/>
      <c r="BS40" s="260"/>
      <c r="BT40" s="260"/>
      <c r="BU40" s="90"/>
      <c r="BV40" s="89"/>
    </row>
    <row r="41" spans="2:74" ht="19.5" customHeight="1" thickBot="1" x14ac:dyDescent="0.2">
      <c r="B41" s="522"/>
      <c r="C41" s="523"/>
      <c r="D41" s="523"/>
      <c r="E41" s="523"/>
      <c r="F41" s="524"/>
      <c r="G41" s="519"/>
      <c r="H41" s="520"/>
      <c r="I41" s="520"/>
      <c r="J41" s="520"/>
      <c r="K41" s="520"/>
      <c r="L41" s="520"/>
      <c r="M41" s="520"/>
      <c r="N41" s="520"/>
      <c r="O41" s="520"/>
      <c r="P41" s="520"/>
      <c r="Q41" s="520"/>
      <c r="R41" s="521"/>
      <c r="S41" s="515"/>
      <c r="T41" s="380"/>
      <c r="U41" s="380"/>
      <c r="V41" s="516"/>
      <c r="W41" s="269" t="s">
        <v>31</v>
      </c>
      <c r="X41" s="270"/>
      <c r="Y41" s="387" t="str">
        <f>Y40</f>
        <v/>
      </c>
      <c r="Z41" s="388"/>
      <c r="AA41" s="389" t="str">
        <f>AA40</f>
        <v/>
      </c>
      <c r="AB41" s="390"/>
      <c r="AC41" s="390"/>
      <c r="AD41" s="390"/>
      <c r="AE41" s="248"/>
      <c r="AF41" s="249"/>
      <c r="AG41" s="284"/>
      <c r="AH41" s="284"/>
      <c r="AI41" s="284"/>
      <c r="AJ41" s="270"/>
      <c r="AK41" s="168">
        <f>IF(S36&lt;&gt;"","",SUM(AK36:AK40))</f>
        <v>0</v>
      </c>
      <c r="AL41" s="169"/>
      <c r="AM41" s="169"/>
      <c r="AN41" s="169"/>
      <c r="AO41" s="169"/>
      <c r="AP41" s="169"/>
      <c r="AQ41" s="92"/>
      <c r="AR41" s="168">
        <f>IF(S36&lt;&gt;"","",SUM(AR36:AR40))</f>
        <v>0</v>
      </c>
      <c r="AS41" s="169"/>
      <c r="AT41" s="169"/>
      <c r="AU41" s="169"/>
      <c r="AV41" s="169"/>
      <c r="AW41" s="169"/>
      <c r="AX41" s="93"/>
      <c r="AY41" s="168">
        <f>IF(S36&lt;&gt;"","",SUM(AY36:AY40))</f>
        <v>0</v>
      </c>
      <c r="AZ41" s="169"/>
      <c r="BA41" s="169"/>
      <c r="BB41" s="169"/>
      <c r="BC41" s="169"/>
      <c r="BD41" s="169"/>
      <c r="BE41" s="94"/>
      <c r="BF41" s="264"/>
      <c r="BG41" s="265"/>
      <c r="BH41" s="265"/>
      <c r="BI41" s="265"/>
      <c r="BJ41" s="265"/>
      <c r="BK41" s="265"/>
      <c r="BL41" s="266"/>
      <c r="BM41" s="269" t="s">
        <v>31</v>
      </c>
      <c r="BN41" s="270"/>
      <c r="BO41" s="267" t="str">
        <f>BO40</f>
        <v/>
      </c>
      <c r="BP41" s="268"/>
      <c r="BQ41" s="271" t="str">
        <f>BQ40</f>
        <v/>
      </c>
      <c r="BR41" s="272"/>
      <c r="BS41" s="272"/>
      <c r="BT41" s="272"/>
      <c r="BU41" s="95"/>
      <c r="BV41" s="96"/>
    </row>
    <row r="42" spans="2:74" ht="9.75" customHeight="1" x14ac:dyDescent="0.15">
      <c r="B42" s="489"/>
      <c r="C42" s="490"/>
      <c r="D42" s="490"/>
      <c r="E42" s="490"/>
      <c r="F42" s="491"/>
      <c r="G42" s="330" t="str">
        <f>IF(B42&lt;&gt;"",36,"")</f>
        <v/>
      </c>
      <c r="H42" s="331"/>
      <c r="I42" s="331"/>
      <c r="J42" s="332"/>
      <c r="K42" s="110" t="s">
        <v>23</v>
      </c>
      <c r="L42" s="111"/>
      <c r="M42" s="112"/>
      <c r="N42" s="113" t="s">
        <v>2</v>
      </c>
      <c r="O42" s="114"/>
      <c r="P42" s="115" t="s">
        <v>24</v>
      </c>
      <c r="Q42" s="114"/>
      <c r="R42" s="116" t="s">
        <v>25</v>
      </c>
      <c r="S42" s="498"/>
      <c r="T42" s="499"/>
      <c r="U42" s="499"/>
      <c r="V42" s="499"/>
      <c r="W42" s="354"/>
      <c r="X42" s="355"/>
      <c r="Y42" s="117" t="s">
        <v>23</v>
      </c>
      <c r="Z42" s="118"/>
      <c r="AA42" s="119"/>
      <c r="AB42" s="120" t="s">
        <v>2</v>
      </c>
      <c r="AC42" s="119"/>
      <c r="AD42" s="121"/>
      <c r="AE42" s="121"/>
      <c r="AF42" s="122" t="s">
        <v>26</v>
      </c>
      <c r="AG42" s="123"/>
      <c r="AH42" s="116" t="s">
        <v>26</v>
      </c>
      <c r="AI42" s="124"/>
      <c r="AJ42" s="125"/>
      <c r="AK42" s="504"/>
      <c r="AL42" s="505"/>
      <c r="AM42" s="505"/>
      <c r="AN42" s="505"/>
      <c r="AO42" s="505"/>
      <c r="AP42" s="505"/>
      <c r="AQ42" s="126" t="s">
        <v>27</v>
      </c>
      <c r="AR42" s="508"/>
      <c r="AS42" s="509"/>
      <c r="AT42" s="509"/>
      <c r="AU42" s="509"/>
      <c r="AV42" s="509"/>
      <c r="AW42" s="509"/>
      <c r="AX42" s="126" t="s">
        <v>27</v>
      </c>
      <c r="AY42" s="299">
        <f>AK42+AR42</f>
        <v>0</v>
      </c>
      <c r="AZ42" s="300"/>
      <c r="BA42" s="300"/>
      <c r="BB42" s="300"/>
      <c r="BC42" s="300"/>
      <c r="BD42" s="300"/>
      <c r="BE42" s="126" t="s">
        <v>27</v>
      </c>
      <c r="BF42" s="127"/>
      <c r="BG42" s="118"/>
      <c r="BH42" s="118"/>
      <c r="BI42" s="118"/>
      <c r="BJ42" s="118"/>
      <c r="BK42" s="118"/>
      <c r="BL42" s="128" t="s">
        <v>27</v>
      </c>
      <c r="BM42" s="295"/>
      <c r="BN42" s="296"/>
      <c r="BO42" s="296"/>
      <c r="BP42" s="296"/>
      <c r="BQ42" s="296"/>
      <c r="BR42" s="296"/>
      <c r="BS42" s="296"/>
      <c r="BT42" s="296"/>
      <c r="BU42" s="296"/>
      <c r="BV42" s="297"/>
    </row>
    <row r="43" spans="2:74" ht="10.5" customHeight="1" thickBot="1" x14ac:dyDescent="0.2">
      <c r="B43" s="492"/>
      <c r="C43" s="493"/>
      <c r="D43" s="493"/>
      <c r="E43" s="493"/>
      <c r="F43" s="494"/>
      <c r="G43" s="333"/>
      <c r="H43" s="334"/>
      <c r="I43" s="334"/>
      <c r="J43" s="335"/>
      <c r="K43" s="109"/>
      <c r="L43" s="147" t="str">
        <f>IF($B$42&lt;&gt;"",L$19,"")</f>
        <v/>
      </c>
      <c r="M43" s="144" t="str">
        <f t="shared" ref="M43:R43" si="3">IF($B$42&lt;&gt;"",M$19,"")</f>
        <v/>
      </c>
      <c r="N43" s="144" t="str">
        <f t="shared" si="3"/>
        <v/>
      </c>
      <c r="O43" s="144" t="str">
        <f t="shared" si="3"/>
        <v/>
      </c>
      <c r="P43" s="144" t="str">
        <f t="shared" si="3"/>
        <v/>
      </c>
      <c r="Q43" s="144" t="str">
        <f t="shared" si="3"/>
        <v/>
      </c>
      <c r="R43" s="148" t="str">
        <f t="shared" si="3"/>
        <v/>
      </c>
      <c r="S43" s="500"/>
      <c r="T43" s="501"/>
      <c r="U43" s="501"/>
      <c r="V43" s="501"/>
      <c r="W43" s="356"/>
      <c r="X43" s="357"/>
      <c r="Y43" s="139"/>
      <c r="Z43" s="152"/>
      <c r="AA43" s="153"/>
      <c r="AB43" s="153"/>
      <c r="AC43" s="153"/>
      <c r="AD43" s="486"/>
      <c r="AE43" s="487"/>
      <c r="AF43" s="107"/>
      <c r="AG43" s="67"/>
      <c r="AH43" s="68" t="str">
        <f>IF(OR(B42="",S42="1 対象者"),"",4)</f>
        <v/>
      </c>
      <c r="AI43" s="69"/>
      <c r="AJ43" s="70"/>
      <c r="AK43" s="506"/>
      <c r="AL43" s="507"/>
      <c r="AM43" s="507"/>
      <c r="AN43" s="507"/>
      <c r="AO43" s="507"/>
      <c r="AP43" s="507"/>
      <c r="AQ43" s="71"/>
      <c r="AR43" s="510"/>
      <c r="AS43" s="511"/>
      <c r="AT43" s="511"/>
      <c r="AU43" s="511"/>
      <c r="AV43" s="511"/>
      <c r="AW43" s="511"/>
      <c r="AX43" s="71"/>
      <c r="AY43" s="240"/>
      <c r="AZ43" s="241"/>
      <c r="BA43" s="241"/>
      <c r="BB43" s="241"/>
      <c r="BC43" s="241"/>
      <c r="BD43" s="241"/>
      <c r="BE43" s="71"/>
      <c r="BF43" s="261" t="str">
        <f>IF(BF47="",IFERROR(ROUNDDOWN(AVERAGEIF(AY42:BD46,"&gt;0"),0),""),AK42)</f>
        <v/>
      </c>
      <c r="BG43" s="262"/>
      <c r="BH43" s="262"/>
      <c r="BI43" s="262"/>
      <c r="BJ43" s="262"/>
      <c r="BK43" s="262"/>
      <c r="BL43" s="263"/>
      <c r="BM43" s="255"/>
      <c r="BN43" s="256"/>
      <c r="BO43" s="256"/>
      <c r="BP43" s="256"/>
      <c r="BQ43" s="256"/>
      <c r="BR43" s="256"/>
      <c r="BS43" s="256"/>
      <c r="BT43" s="256"/>
      <c r="BU43" s="256"/>
      <c r="BV43" s="257"/>
    </row>
    <row r="44" spans="2:74" ht="9.75" customHeight="1" x14ac:dyDescent="0.15">
      <c r="B44" s="492"/>
      <c r="C44" s="493"/>
      <c r="D44" s="493"/>
      <c r="E44" s="493"/>
      <c r="F44" s="494"/>
      <c r="G44" s="512"/>
      <c r="H44" s="513"/>
      <c r="I44" s="513"/>
      <c r="J44" s="514"/>
      <c r="K44" s="72" t="s">
        <v>23</v>
      </c>
      <c r="L44" s="73"/>
      <c r="M44" s="74"/>
      <c r="N44" s="75" t="s">
        <v>2</v>
      </c>
      <c r="O44" s="76"/>
      <c r="P44" s="77" t="s">
        <v>24</v>
      </c>
      <c r="Q44" s="76"/>
      <c r="R44" s="78" t="s">
        <v>25</v>
      </c>
      <c r="S44" s="500"/>
      <c r="T44" s="501"/>
      <c r="U44" s="501"/>
      <c r="V44" s="501"/>
      <c r="W44" s="328" t="s">
        <v>28</v>
      </c>
      <c r="X44" s="329"/>
      <c r="Y44" s="488"/>
      <c r="Z44" s="377"/>
      <c r="AA44" s="186" t="str">
        <f>IF($Y$44="","",LEFT(VLOOKUP($Y$44,'標準報酬等級表-短期'!$B$10:$L$59,11,FALSE),3))</f>
        <v/>
      </c>
      <c r="AB44" s="187"/>
      <c r="AC44" s="187"/>
      <c r="AD44" s="187"/>
      <c r="AE44" s="204" t="s">
        <v>29</v>
      </c>
      <c r="AF44" s="205"/>
      <c r="AG44" s="196"/>
      <c r="AH44" s="194" t="str">
        <f>IF(OR(B42="",S42="1 対象者"),"",5)</f>
        <v/>
      </c>
      <c r="AI44" s="81"/>
      <c r="AJ44" s="82"/>
      <c r="AK44" s="482"/>
      <c r="AL44" s="483"/>
      <c r="AM44" s="483"/>
      <c r="AN44" s="483"/>
      <c r="AO44" s="483"/>
      <c r="AP44" s="483"/>
      <c r="AQ44" s="242"/>
      <c r="AR44" s="482"/>
      <c r="AS44" s="483"/>
      <c r="AT44" s="483"/>
      <c r="AU44" s="483"/>
      <c r="AV44" s="483"/>
      <c r="AW44" s="483"/>
      <c r="AX44" s="242"/>
      <c r="AY44" s="244">
        <f>AK44+AR44</f>
        <v>0</v>
      </c>
      <c r="AZ44" s="245"/>
      <c r="BA44" s="245"/>
      <c r="BB44" s="245"/>
      <c r="BC44" s="245"/>
      <c r="BD44" s="245"/>
      <c r="BE44" s="174"/>
      <c r="BF44" s="261"/>
      <c r="BG44" s="262"/>
      <c r="BH44" s="262"/>
      <c r="BI44" s="262"/>
      <c r="BJ44" s="262"/>
      <c r="BK44" s="262"/>
      <c r="BL44" s="263"/>
      <c r="BM44" s="182" t="s">
        <v>28</v>
      </c>
      <c r="BN44" s="281"/>
      <c r="BO44" s="273">
        <f>IF(BF43="",Y44,IFERROR(LOOKUP(BF43,'標準報酬等級表-短期'!$N$10:$Q$59,'標準報酬等級表-短期'!$B$10:$B$59),""))</f>
        <v>0</v>
      </c>
      <c r="BP44" s="274"/>
      <c r="BQ44" s="277" t="str">
        <f>IF(BF43="",AA44,IFERROR(LOOKUP(BF43,'標準報酬等級表-短期'!$N$10:$Q$59,'標準報酬等級表-短期'!$L$10:$L$59)/1000,""))</f>
        <v/>
      </c>
      <c r="BR44" s="278"/>
      <c r="BS44" s="278"/>
      <c r="BT44" s="278"/>
      <c r="BU44" s="170" t="s">
        <v>29</v>
      </c>
      <c r="BV44" s="171"/>
    </row>
    <row r="45" spans="2:74" ht="10.5" customHeight="1" x14ac:dyDescent="0.15">
      <c r="B45" s="492"/>
      <c r="C45" s="493"/>
      <c r="D45" s="493"/>
      <c r="E45" s="493"/>
      <c r="F45" s="494"/>
      <c r="G45" s="184"/>
      <c r="H45" s="282"/>
      <c r="I45" s="282"/>
      <c r="J45" s="185"/>
      <c r="K45" s="83"/>
      <c r="L45" s="154"/>
      <c r="M45" s="155"/>
      <c r="N45" s="156"/>
      <c r="O45" s="157"/>
      <c r="P45" s="158"/>
      <c r="Q45" s="157"/>
      <c r="R45" s="159"/>
      <c r="S45" s="502"/>
      <c r="T45" s="503"/>
      <c r="U45" s="503"/>
      <c r="V45" s="503"/>
      <c r="W45" s="184"/>
      <c r="X45" s="185"/>
      <c r="Y45" s="275"/>
      <c r="Z45" s="479"/>
      <c r="AA45" s="188"/>
      <c r="AB45" s="189"/>
      <c r="AC45" s="189"/>
      <c r="AD45" s="189"/>
      <c r="AE45" s="172"/>
      <c r="AF45" s="206"/>
      <c r="AG45" s="197"/>
      <c r="AH45" s="195"/>
      <c r="AI45" s="84"/>
      <c r="AJ45" s="70"/>
      <c r="AK45" s="484"/>
      <c r="AL45" s="485"/>
      <c r="AM45" s="485"/>
      <c r="AN45" s="485"/>
      <c r="AO45" s="485"/>
      <c r="AP45" s="485"/>
      <c r="AQ45" s="243"/>
      <c r="AR45" s="484"/>
      <c r="AS45" s="485"/>
      <c r="AT45" s="485"/>
      <c r="AU45" s="485"/>
      <c r="AV45" s="485"/>
      <c r="AW45" s="485"/>
      <c r="AX45" s="243"/>
      <c r="AY45" s="246"/>
      <c r="AZ45" s="247"/>
      <c r="BA45" s="247"/>
      <c r="BB45" s="247"/>
      <c r="BC45" s="247"/>
      <c r="BD45" s="247"/>
      <c r="BE45" s="175"/>
      <c r="BF45" s="261"/>
      <c r="BG45" s="262"/>
      <c r="BH45" s="262"/>
      <c r="BI45" s="262"/>
      <c r="BJ45" s="262"/>
      <c r="BK45" s="262"/>
      <c r="BL45" s="263"/>
      <c r="BM45" s="184"/>
      <c r="BN45" s="282"/>
      <c r="BO45" s="275"/>
      <c r="BP45" s="276"/>
      <c r="BQ45" s="279"/>
      <c r="BR45" s="280"/>
      <c r="BS45" s="280"/>
      <c r="BT45" s="280"/>
      <c r="BU45" s="172"/>
      <c r="BV45" s="173"/>
    </row>
    <row r="46" spans="2:74" ht="19.5" customHeight="1" x14ac:dyDescent="0.15">
      <c r="B46" s="492"/>
      <c r="C46" s="493"/>
      <c r="D46" s="493"/>
      <c r="E46" s="493"/>
      <c r="F46" s="494"/>
      <c r="G46" s="475"/>
      <c r="H46" s="476"/>
      <c r="I46" s="476"/>
      <c r="J46" s="476"/>
      <c r="K46" s="476"/>
      <c r="L46" s="476"/>
      <c r="M46" s="476"/>
      <c r="N46" s="476"/>
      <c r="O46" s="476"/>
      <c r="P46" s="476"/>
      <c r="Q46" s="476"/>
      <c r="R46" s="477"/>
      <c r="S46" s="273"/>
      <c r="T46" s="478"/>
      <c r="U46" s="478"/>
      <c r="V46" s="274"/>
      <c r="W46" s="234" t="s">
        <v>32</v>
      </c>
      <c r="X46" s="235"/>
      <c r="Y46" s="176" t="str">
        <f>IF(OR(S46="41(短期)",Y44=""),"",IF(Y44&lt;4,1,IF((Y44-3)&gt;=32,32,Y44-3)))</f>
        <v/>
      </c>
      <c r="Z46" s="177"/>
      <c r="AA46" s="338" t="str">
        <f>IF($Y$46="","",LEFT(VLOOKUP(Y46,'標準報酬等級表-厚年・退職等'!$B$10:$L$59,11,FALSE),3))</f>
        <v/>
      </c>
      <c r="AB46" s="339"/>
      <c r="AC46" s="339"/>
      <c r="AD46" s="339"/>
      <c r="AE46" s="250"/>
      <c r="AF46" s="251"/>
      <c r="AG46" s="85"/>
      <c r="AH46" s="86" t="str">
        <f>IF(OR(B42="",S42="1 対象者"),"",6)</f>
        <v/>
      </c>
      <c r="AI46" s="87"/>
      <c r="AJ46" s="88"/>
      <c r="AK46" s="480"/>
      <c r="AL46" s="481"/>
      <c r="AM46" s="481"/>
      <c r="AN46" s="481"/>
      <c r="AO46" s="481"/>
      <c r="AP46" s="481"/>
      <c r="AQ46" s="89"/>
      <c r="AR46" s="480"/>
      <c r="AS46" s="481"/>
      <c r="AT46" s="481"/>
      <c r="AU46" s="481"/>
      <c r="AV46" s="481"/>
      <c r="AW46" s="481"/>
      <c r="AX46" s="90"/>
      <c r="AY46" s="236">
        <f>AK46+AR46</f>
        <v>0</v>
      </c>
      <c r="AZ46" s="237"/>
      <c r="BA46" s="237"/>
      <c r="BB46" s="237"/>
      <c r="BC46" s="237"/>
      <c r="BD46" s="237"/>
      <c r="BE46" s="91"/>
      <c r="BF46" s="261"/>
      <c r="BG46" s="262"/>
      <c r="BH46" s="262"/>
      <c r="BI46" s="262"/>
      <c r="BJ46" s="262"/>
      <c r="BK46" s="262"/>
      <c r="BL46" s="263"/>
      <c r="BM46" s="234" t="s">
        <v>30</v>
      </c>
      <c r="BN46" s="235"/>
      <c r="BO46" s="176" t="str">
        <f>IF(S46="41(短期)","",IF(BF43="",Y46,IFERROR(LOOKUP(BF43,'標準報酬等級表-厚年・退職等'!$N$10:$Q$41,'標準報酬等級表-厚年・退職等'!$B$10:$B$41),"")))</f>
        <v/>
      </c>
      <c r="BP46" s="177"/>
      <c r="BQ46" s="259" t="str">
        <f>IF(BO46="","",IF(BF43="",AA46,IFERROR(LOOKUP(BF43,'標準報酬等級表-厚年・退職等'!$N$10:$Q$41,'標準報酬等級表-厚年・退職等'!$L$10:$L$41)/1000,"")))</f>
        <v/>
      </c>
      <c r="BR46" s="260"/>
      <c r="BS46" s="260"/>
      <c r="BT46" s="260"/>
      <c r="BU46" s="90"/>
      <c r="BV46" s="89"/>
    </row>
    <row r="47" spans="2:74" ht="19.5" customHeight="1" x14ac:dyDescent="0.15">
      <c r="B47" s="495"/>
      <c r="C47" s="496"/>
      <c r="D47" s="496"/>
      <c r="E47" s="496"/>
      <c r="F47" s="497"/>
      <c r="G47" s="472"/>
      <c r="H47" s="473"/>
      <c r="I47" s="473"/>
      <c r="J47" s="473"/>
      <c r="K47" s="473"/>
      <c r="L47" s="473"/>
      <c r="M47" s="473"/>
      <c r="N47" s="473"/>
      <c r="O47" s="473"/>
      <c r="P47" s="473"/>
      <c r="Q47" s="473"/>
      <c r="R47" s="474"/>
      <c r="S47" s="275"/>
      <c r="T47" s="479"/>
      <c r="U47" s="479"/>
      <c r="V47" s="276"/>
      <c r="W47" s="234" t="s">
        <v>31</v>
      </c>
      <c r="X47" s="235"/>
      <c r="Y47" s="362" t="str">
        <f>Y46</f>
        <v/>
      </c>
      <c r="Z47" s="363"/>
      <c r="AA47" s="364" t="str">
        <f>AA46</f>
        <v/>
      </c>
      <c r="AB47" s="365"/>
      <c r="AC47" s="365"/>
      <c r="AD47" s="365"/>
      <c r="AE47" s="250"/>
      <c r="AF47" s="251"/>
      <c r="AG47" s="366"/>
      <c r="AH47" s="366"/>
      <c r="AI47" s="366"/>
      <c r="AJ47" s="235"/>
      <c r="AK47" s="236">
        <f>IF(S42&lt;&gt;"","",SUM(AK42:AK46))</f>
        <v>0</v>
      </c>
      <c r="AL47" s="288"/>
      <c r="AM47" s="288"/>
      <c r="AN47" s="288"/>
      <c r="AO47" s="288"/>
      <c r="AP47" s="288"/>
      <c r="AQ47" s="129"/>
      <c r="AR47" s="236">
        <f>IF(S42&lt;&gt;"","",SUM(AR42:AR46))</f>
        <v>0</v>
      </c>
      <c r="AS47" s="288"/>
      <c r="AT47" s="288"/>
      <c r="AU47" s="288"/>
      <c r="AV47" s="288"/>
      <c r="AW47" s="288"/>
      <c r="AX47" s="130"/>
      <c r="AY47" s="236">
        <f>IF(S42&lt;&gt;"","",SUM(AY42:AY46))</f>
        <v>0</v>
      </c>
      <c r="AZ47" s="298"/>
      <c r="BA47" s="298"/>
      <c r="BB47" s="298"/>
      <c r="BC47" s="298"/>
      <c r="BD47" s="298"/>
      <c r="BE47" s="91"/>
      <c r="BF47" s="292"/>
      <c r="BG47" s="293"/>
      <c r="BH47" s="293"/>
      <c r="BI47" s="293"/>
      <c r="BJ47" s="293"/>
      <c r="BK47" s="293"/>
      <c r="BL47" s="294"/>
      <c r="BM47" s="234" t="s">
        <v>31</v>
      </c>
      <c r="BN47" s="235"/>
      <c r="BO47" s="176" t="str">
        <f>BO46</f>
        <v/>
      </c>
      <c r="BP47" s="177"/>
      <c r="BQ47" s="259" t="str">
        <f>BQ46</f>
        <v/>
      </c>
      <c r="BR47" s="260"/>
      <c r="BS47" s="260"/>
      <c r="BT47" s="260"/>
      <c r="BU47" s="90"/>
      <c r="BV47" s="89"/>
    </row>
    <row r="48" spans="2:74" ht="7.5" customHeight="1" x14ac:dyDescent="0.15"/>
    <row r="49" spans="2:74" ht="16.5" customHeight="1" x14ac:dyDescent="0.15">
      <c r="B49" s="35" t="s">
        <v>48</v>
      </c>
      <c r="BM49" s="470"/>
      <c r="BN49" s="470"/>
      <c r="BO49" s="470"/>
      <c r="BP49" s="470"/>
      <c r="BQ49" s="470"/>
      <c r="BR49" s="470"/>
      <c r="BS49" s="470"/>
      <c r="BT49" s="470"/>
      <c r="BU49" s="470"/>
      <c r="BV49" s="470"/>
    </row>
    <row r="50" spans="2:74" ht="16.5" customHeight="1" x14ac:dyDescent="0.15"/>
    <row r="51" spans="2:74" ht="16.5" customHeight="1" x14ac:dyDescent="0.15"/>
    <row r="52" spans="2:74" ht="16.5" customHeight="1" x14ac:dyDescent="0.15"/>
  </sheetData>
  <sheetProtection algorithmName="SHA-512" hashValue="JP2Q0mKjMBaB3M5j04pRjh0VPSTIlS4JTLt4Wm0rfo6rKX5kCmLI3JElt0JtcJgHBsQqIvb0e6piNy2IvPD+DQ==" saltValue="v1ncjyrS7iXJzj+JBFeANg==" spinCount="100000" sheet="1" objects="1" scenarios="1"/>
  <mergeCells count="304">
    <mergeCell ref="BS5:BT5"/>
    <mergeCell ref="BU5:BV5"/>
    <mergeCell ref="BA8:BV11"/>
    <mergeCell ref="AV9:AY10"/>
    <mergeCell ref="F2:U4"/>
    <mergeCell ref="V2:V4"/>
    <mergeCell ref="X3:AU4"/>
    <mergeCell ref="BT3:BV3"/>
    <mergeCell ref="F5:V8"/>
    <mergeCell ref="Y5:AO7"/>
    <mergeCell ref="AP5:AR7"/>
    <mergeCell ref="BG5:BI5"/>
    <mergeCell ref="BJ5:BL5"/>
    <mergeCell ref="BM5:BN5"/>
    <mergeCell ref="B10:F11"/>
    <mergeCell ref="G10:J10"/>
    <mergeCell ref="K10:AF10"/>
    <mergeCell ref="G11:J11"/>
    <mergeCell ref="K11:AF13"/>
    <mergeCell ref="B12:F13"/>
    <mergeCell ref="G12:J13"/>
    <mergeCell ref="BO5:BP5"/>
    <mergeCell ref="BQ5:BR5"/>
    <mergeCell ref="BG13:BJ13"/>
    <mergeCell ref="BK13:BU13"/>
    <mergeCell ref="B14:F17"/>
    <mergeCell ref="G14:J14"/>
    <mergeCell ref="K14:R14"/>
    <mergeCell ref="S14:V15"/>
    <mergeCell ref="W14:AF14"/>
    <mergeCell ref="AG14:BL14"/>
    <mergeCell ref="BM14:BV15"/>
    <mergeCell ref="G15:J15"/>
    <mergeCell ref="BM16:BN17"/>
    <mergeCell ref="BO16:BP17"/>
    <mergeCell ref="BQ16:BV17"/>
    <mergeCell ref="B18:F23"/>
    <mergeCell ref="G18:J19"/>
    <mergeCell ref="S18:V21"/>
    <mergeCell ref="W18:X19"/>
    <mergeCell ref="AK18:AP19"/>
    <mergeCell ref="AR18:AW19"/>
    <mergeCell ref="AY18:BD19"/>
    <mergeCell ref="AY15:BE17"/>
    <mergeCell ref="BF15:BL17"/>
    <mergeCell ref="G16:R17"/>
    <mergeCell ref="S16:V17"/>
    <mergeCell ref="Y16:Z17"/>
    <mergeCell ref="AA16:AF17"/>
    <mergeCell ref="K15:R15"/>
    <mergeCell ref="W15:X17"/>
    <mergeCell ref="Y15:AF15"/>
    <mergeCell ref="AG15:AJ17"/>
    <mergeCell ref="AK15:AQ17"/>
    <mergeCell ref="AR15:AX17"/>
    <mergeCell ref="AR22:AW22"/>
    <mergeCell ref="AY22:BD22"/>
    <mergeCell ref="G23:R23"/>
    <mergeCell ref="W23:X23"/>
    <mergeCell ref="Y23:Z23"/>
    <mergeCell ref="BM18:BV19"/>
    <mergeCell ref="AD19:AE19"/>
    <mergeCell ref="BF19:BL23"/>
    <mergeCell ref="G20:J21"/>
    <mergeCell ref="W20:X21"/>
    <mergeCell ref="Y20:Z21"/>
    <mergeCell ref="AA20:AD21"/>
    <mergeCell ref="AE20:AF21"/>
    <mergeCell ref="AG20:AG21"/>
    <mergeCell ref="AH20:AH21"/>
    <mergeCell ref="BU20:BV21"/>
    <mergeCell ref="G22:R22"/>
    <mergeCell ref="S22:V23"/>
    <mergeCell ref="W22:X22"/>
    <mergeCell ref="Y22:Z22"/>
    <mergeCell ref="AA22:AD22"/>
    <mergeCell ref="AE22:AF22"/>
    <mergeCell ref="AK20:AP21"/>
    <mergeCell ref="AQ20:AQ21"/>
    <mergeCell ref="AR20:AW21"/>
    <mergeCell ref="AX20:AX21"/>
    <mergeCell ref="AY20:BD21"/>
    <mergeCell ref="BE20:BE21"/>
    <mergeCell ref="AK22:AP22"/>
    <mergeCell ref="BM22:BN22"/>
    <mergeCell ref="BO22:BP22"/>
    <mergeCell ref="BQ22:BT22"/>
    <mergeCell ref="BM20:BN21"/>
    <mergeCell ref="BO20:BP21"/>
    <mergeCell ref="BQ20:BT21"/>
    <mergeCell ref="AK23:AP23"/>
    <mergeCell ref="AR23:AW23"/>
    <mergeCell ref="AY23:BD23"/>
    <mergeCell ref="BM23:BN23"/>
    <mergeCell ref="BO23:BP23"/>
    <mergeCell ref="BQ23:BT23"/>
    <mergeCell ref="BM24:BV25"/>
    <mergeCell ref="AD25:AE25"/>
    <mergeCell ref="BF25:BL29"/>
    <mergeCell ref="G26:J27"/>
    <mergeCell ref="W26:X27"/>
    <mergeCell ref="Y26:Z27"/>
    <mergeCell ref="AA26:AD27"/>
    <mergeCell ref="AE26:AF27"/>
    <mergeCell ref="AG26:AG27"/>
    <mergeCell ref="G24:J25"/>
    <mergeCell ref="S24:V27"/>
    <mergeCell ref="W24:X25"/>
    <mergeCell ref="AK24:AP25"/>
    <mergeCell ref="AR24:AW25"/>
    <mergeCell ref="AH26:AH27"/>
    <mergeCell ref="AK26:AP27"/>
    <mergeCell ref="AQ26:AQ27"/>
    <mergeCell ref="AR26:AW27"/>
    <mergeCell ref="BU26:BV27"/>
    <mergeCell ref="G28:R28"/>
    <mergeCell ref="AK28:AP28"/>
    <mergeCell ref="AR28:AW28"/>
    <mergeCell ref="AY28:BD28"/>
    <mergeCell ref="AX26:AX27"/>
    <mergeCell ref="AY26:BD27"/>
    <mergeCell ref="AA23:AD23"/>
    <mergeCell ref="AE23:AF23"/>
    <mergeCell ref="AG23:AJ23"/>
    <mergeCell ref="AY24:BD25"/>
    <mergeCell ref="BE26:BE27"/>
    <mergeCell ref="BM26:BN27"/>
    <mergeCell ref="BO26:BP27"/>
    <mergeCell ref="BQ26:BT27"/>
    <mergeCell ref="BM28:BN28"/>
    <mergeCell ref="BO28:BP28"/>
    <mergeCell ref="BQ28:BT28"/>
    <mergeCell ref="G29:R29"/>
    <mergeCell ref="W29:X29"/>
    <mergeCell ref="Y29:Z29"/>
    <mergeCell ref="AA29:AD29"/>
    <mergeCell ref="AE29:AF29"/>
    <mergeCell ref="AG29:AJ29"/>
    <mergeCell ref="AK29:AP29"/>
    <mergeCell ref="AR29:AW29"/>
    <mergeCell ref="AY29:BD29"/>
    <mergeCell ref="BM29:BN29"/>
    <mergeCell ref="BO29:BP29"/>
    <mergeCell ref="BQ29:BT29"/>
    <mergeCell ref="S28:V29"/>
    <mergeCell ref="W28:X28"/>
    <mergeCell ref="Y28:Z28"/>
    <mergeCell ref="AA28:AD28"/>
    <mergeCell ref="AE28:AF28"/>
    <mergeCell ref="B30:F35"/>
    <mergeCell ref="G30:J31"/>
    <mergeCell ref="S30:V33"/>
    <mergeCell ref="W30:X31"/>
    <mergeCell ref="AK30:AP31"/>
    <mergeCell ref="B24:F29"/>
    <mergeCell ref="AR30:AW31"/>
    <mergeCell ref="AY30:BD31"/>
    <mergeCell ref="BM30:BV31"/>
    <mergeCell ref="AD31:AE31"/>
    <mergeCell ref="BF31:BL35"/>
    <mergeCell ref="G32:J33"/>
    <mergeCell ref="W32:X33"/>
    <mergeCell ref="Y32:Z33"/>
    <mergeCell ref="AA32:AD33"/>
    <mergeCell ref="AE32:AF33"/>
    <mergeCell ref="AY32:BD33"/>
    <mergeCell ref="BE32:BE33"/>
    <mergeCell ref="BM32:BN33"/>
    <mergeCell ref="BO32:BP33"/>
    <mergeCell ref="BQ32:BT33"/>
    <mergeCell ref="BU32:BV33"/>
    <mergeCell ref="AG32:AG33"/>
    <mergeCell ref="AH32:AH33"/>
    <mergeCell ref="AK32:AP33"/>
    <mergeCell ref="AQ32:AQ33"/>
    <mergeCell ref="AR32:AW33"/>
    <mergeCell ref="AX32:AX33"/>
    <mergeCell ref="AK34:AP34"/>
    <mergeCell ref="AR34:AW34"/>
    <mergeCell ref="AY34:BD34"/>
    <mergeCell ref="BM34:BN34"/>
    <mergeCell ref="BO34:BP34"/>
    <mergeCell ref="BQ34:BT34"/>
    <mergeCell ref="G34:R34"/>
    <mergeCell ref="S34:V35"/>
    <mergeCell ref="W34:X34"/>
    <mergeCell ref="Y34:Z34"/>
    <mergeCell ref="AA34:AD34"/>
    <mergeCell ref="AE34:AF34"/>
    <mergeCell ref="G35:R35"/>
    <mergeCell ref="W35:X35"/>
    <mergeCell ref="Y35:Z35"/>
    <mergeCell ref="AA35:AD35"/>
    <mergeCell ref="BO35:BP35"/>
    <mergeCell ref="BQ35:BT35"/>
    <mergeCell ref="BM36:BV37"/>
    <mergeCell ref="AE35:AF35"/>
    <mergeCell ref="AG35:AJ35"/>
    <mergeCell ref="AK35:AP35"/>
    <mergeCell ref="AR35:AW35"/>
    <mergeCell ref="AY35:BD35"/>
    <mergeCell ref="BM35:BN35"/>
    <mergeCell ref="AD37:AE37"/>
    <mergeCell ref="BF37:BL41"/>
    <mergeCell ref="AA38:AD39"/>
    <mergeCell ref="AE38:AF39"/>
    <mergeCell ref="AG38:AG39"/>
    <mergeCell ref="AH38:AH39"/>
    <mergeCell ref="AK38:AP39"/>
    <mergeCell ref="BO38:BP39"/>
    <mergeCell ref="BQ38:BT39"/>
    <mergeCell ref="BU38:BV39"/>
    <mergeCell ref="G40:R40"/>
    <mergeCell ref="S40:V41"/>
    <mergeCell ref="W40:X40"/>
    <mergeCell ref="Y40:Z40"/>
    <mergeCell ref="AA40:AD40"/>
    <mergeCell ref="AE40:AF40"/>
    <mergeCell ref="AK40:AP40"/>
    <mergeCell ref="AQ38:AQ39"/>
    <mergeCell ref="AR38:AW39"/>
    <mergeCell ref="AX38:AX39"/>
    <mergeCell ref="AY38:BD39"/>
    <mergeCell ref="BE38:BE39"/>
    <mergeCell ref="BM38:BN39"/>
    <mergeCell ref="AR40:AW40"/>
    <mergeCell ref="AY40:BD40"/>
    <mergeCell ref="BM40:BN40"/>
    <mergeCell ref="BO40:BP40"/>
    <mergeCell ref="BQ40:BT40"/>
    <mergeCell ref="G41:R41"/>
    <mergeCell ref="W41:X41"/>
    <mergeCell ref="Y41:Z41"/>
    <mergeCell ref="AA41:AD41"/>
    <mergeCell ref="AE41:AF41"/>
    <mergeCell ref="B42:F47"/>
    <mergeCell ref="G42:J43"/>
    <mergeCell ref="S42:V45"/>
    <mergeCell ref="W42:X43"/>
    <mergeCell ref="AK42:AP43"/>
    <mergeCell ref="AR42:AW43"/>
    <mergeCell ref="AY42:BD43"/>
    <mergeCell ref="G44:J45"/>
    <mergeCell ref="B36:F41"/>
    <mergeCell ref="G36:J37"/>
    <mergeCell ref="S36:V39"/>
    <mergeCell ref="W36:X37"/>
    <mergeCell ref="AK36:AP37"/>
    <mergeCell ref="AR36:AW37"/>
    <mergeCell ref="AY36:BD37"/>
    <mergeCell ref="G38:J39"/>
    <mergeCell ref="W38:X39"/>
    <mergeCell ref="Y38:Z39"/>
    <mergeCell ref="BM42:BV43"/>
    <mergeCell ref="AD43:AE43"/>
    <mergeCell ref="W44:X45"/>
    <mergeCell ref="Y44:Z45"/>
    <mergeCell ref="AA44:AD45"/>
    <mergeCell ref="AE44:AF45"/>
    <mergeCell ref="AG44:AG45"/>
    <mergeCell ref="AH44:AH45"/>
    <mergeCell ref="AK44:AP45"/>
    <mergeCell ref="AQ44:AQ45"/>
    <mergeCell ref="BU44:BV45"/>
    <mergeCell ref="AY44:BD45"/>
    <mergeCell ref="BE44:BE45"/>
    <mergeCell ref="BM44:BN45"/>
    <mergeCell ref="BO44:BP45"/>
    <mergeCell ref="BF43:BL47"/>
    <mergeCell ref="BQ41:BT41"/>
    <mergeCell ref="AG41:AJ41"/>
    <mergeCell ref="AK41:AP41"/>
    <mergeCell ref="AR41:AW41"/>
    <mergeCell ref="AY41:BD41"/>
    <mergeCell ref="BM41:BN41"/>
    <mergeCell ref="BO41:BP41"/>
    <mergeCell ref="G47:R47"/>
    <mergeCell ref="W47:X47"/>
    <mergeCell ref="Y47:Z47"/>
    <mergeCell ref="AA47:AD47"/>
    <mergeCell ref="AE47:AF47"/>
    <mergeCell ref="AG47:AJ47"/>
    <mergeCell ref="BQ44:BT45"/>
    <mergeCell ref="G46:R46"/>
    <mergeCell ref="S46:V47"/>
    <mergeCell ref="W46:X46"/>
    <mergeCell ref="Y46:Z46"/>
    <mergeCell ref="AA46:AD46"/>
    <mergeCell ref="AE46:AF46"/>
    <mergeCell ref="AK46:AP46"/>
    <mergeCell ref="AR46:AW46"/>
    <mergeCell ref="AR44:AW45"/>
    <mergeCell ref="AX44:AX45"/>
    <mergeCell ref="BM49:BV49"/>
    <mergeCell ref="AK47:AP47"/>
    <mergeCell ref="AR47:AW47"/>
    <mergeCell ref="AY47:BD47"/>
    <mergeCell ref="BM47:BN47"/>
    <mergeCell ref="BO47:BP47"/>
    <mergeCell ref="BQ47:BT47"/>
    <mergeCell ref="AY46:BD46"/>
    <mergeCell ref="BM46:BN46"/>
    <mergeCell ref="BO46:BP46"/>
    <mergeCell ref="BQ46:BT46"/>
  </mergeCells>
  <phoneticPr fontId="3"/>
  <conditionalFormatting sqref="G18:J19">
    <cfRule type="expression" dxfId="74" priority="73">
      <formula>AND(COUNTA($B$18),ISBLANK($G$18))</formula>
    </cfRule>
  </conditionalFormatting>
  <conditionalFormatting sqref="G20:J21">
    <cfRule type="expression" dxfId="73" priority="29">
      <formula>AND($B$18&lt;&gt;"",$G$20="")</formula>
    </cfRule>
  </conditionalFormatting>
  <conditionalFormatting sqref="G24:J25">
    <cfRule type="expression" dxfId="72" priority="72">
      <formula>AND(COUNTA($B$24),ISBLANK($G$24))</formula>
    </cfRule>
  </conditionalFormatting>
  <conditionalFormatting sqref="G26:J27">
    <cfRule type="expression" dxfId="71" priority="28">
      <formula>AND($B$24&lt;&gt;"",$G$26="")</formula>
    </cfRule>
  </conditionalFormatting>
  <conditionalFormatting sqref="G30:J31">
    <cfRule type="expression" dxfId="70" priority="71">
      <formula>AND(COUNTA($B$30),ISBLANK($G$30))</formula>
    </cfRule>
  </conditionalFormatting>
  <conditionalFormatting sqref="G32:J33">
    <cfRule type="expression" dxfId="69" priority="27">
      <formula>AND($B$30&lt;&gt;"",$G$32="")</formula>
    </cfRule>
  </conditionalFormatting>
  <conditionalFormatting sqref="G36:J37 G42:J43">
    <cfRule type="expression" dxfId="68" priority="70">
      <formula>AND(COUNTA($B36),ISBLANK($G36))</formula>
    </cfRule>
  </conditionalFormatting>
  <conditionalFormatting sqref="G38:J39">
    <cfRule type="expression" dxfId="67" priority="26">
      <formula>AND($B$36&lt;&gt;"",$G$38="")</formula>
    </cfRule>
  </conditionalFormatting>
  <conditionalFormatting sqref="G44:J45">
    <cfRule type="expression" dxfId="66" priority="25">
      <formula>AND($B$42&lt;&gt;"",$G$44="")</formula>
    </cfRule>
  </conditionalFormatting>
  <conditionalFormatting sqref="G22:R22">
    <cfRule type="expression" dxfId="65" priority="59">
      <formula>AND(COUNTA($B$18),ISBLANK($G$22))</formula>
    </cfRule>
  </conditionalFormatting>
  <conditionalFormatting sqref="G23:R23">
    <cfRule type="expression" dxfId="64" priority="58">
      <formula>AND(COUNTA($B$18),ISBLANK($G$23))</formula>
    </cfRule>
  </conditionalFormatting>
  <conditionalFormatting sqref="G28:R28">
    <cfRule type="expression" dxfId="63" priority="57">
      <formula>AND(COUNTA($B$24),ISBLANK($G$28))</formula>
    </cfRule>
  </conditionalFormatting>
  <conditionalFormatting sqref="G29:R29">
    <cfRule type="expression" dxfId="62" priority="56">
      <formula>AND(COUNTA($B$24),ISBLANK($G$29))</formula>
    </cfRule>
  </conditionalFormatting>
  <conditionalFormatting sqref="G34:R34">
    <cfRule type="expression" dxfId="61" priority="55">
      <formula>AND(COUNTA($B$30),ISBLANK($G$34))</formula>
    </cfRule>
  </conditionalFormatting>
  <conditionalFormatting sqref="G35:R35">
    <cfRule type="expression" dxfId="60" priority="54">
      <formula>AND(COUNTA($B$30),ISBLANK($G$35))</formula>
    </cfRule>
  </conditionalFormatting>
  <conditionalFormatting sqref="G40:R40">
    <cfRule type="expression" dxfId="59" priority="53">
      <formula>AND(COUNTA($B$36),ISBLANK($G$40))</formula>
    </cfRule>
  </conditionalFormatting>
  <conditionalFormatting sqref="G41:R41">
    <cfRule type="expression" dxfId="58" priority="52">
      <formula>AND(COUNTA($B$36),ISBLANK($G$41))</formula>
    </cfRule>
  </conditionalFormatting>
  <conditionalFormatting sqref="G46:R46">
    <cfRule type="expression" dxfId="57" priority="51">
      <formula>AND(COUNTA($B$42),ISBLANK($G$46))</formula>
    </cfRule>
  </conditionalFormatting>
  <conditionalFormatting sqref="G47:R47">
    <cfRule type="expression" dxfId="56" priority="50">
      <formula>AND(COUNTA($B$42),ISBLANK($G$47))</formula>
    </cfRule>
  </conditionalFormatting>
  <conditionalFormatting sqref="L19:R19">
    <cfRule type="expression" dxfId="55" priority="69">
      <formula>AND(COUNTA($B$18),ISBLANK(L$19))</formula>
    </cfRule>
  </conditionalFormatting>
  <conditionalFormatting sqref="L21:R21">
    <cfRule type="expression" dxfId="54" priority="68">
      <formula>AND(COUNTA($B$18),ISBLANK(L$21))</formula>
    </cfRule>
  </conditionalFormatting>
  <conditionalFormatting sqref="L25:R25">
    <cfRule type="expression" dxfId="53" priority="67">
      <formula>AND(COUNTA($B$24),ISBLANK(L$25))</formula>
    </cfRule>
  </conditionalFormatting>
  <conditionalFormatting sqref="L27:R27">
    <cfRule type="expression" dxfId="52" priority="66">
      <formula>AND(COUNTA($B$24),ISBLANK(L$27))</formula>
    </cfRule>
  </conditionalFormatting>
  <conditionalFormatting sqref="L31:R31">
    <cfRule type="expression" dxfId="51" priority="65">
      <formula>AND(COUNTA($B$30),ISBLANK(L$31))</formula>
    </cfRule>
  </conditionalFormatting>
  <conditionalFormatting sqref="L33:R33">
    <cfRule type="expression" dxfId="50" priority="64">
      <formula>AND(COUNTA($B$30),ISBLANK(L$33))</formula>
    </cfRule>
  </conditionalFormatting>
  <conditionalFormatting sqref="L37:R37">
    <cfRule type="expression" dxfId="49" priority="63">
      <formula>AND(COUNTA($B$36),ISBLANK(L$37))</formula>
    </cfRule>
  </conditionalFormatting>
  <conditionalFormatting sqref="L39:R39">
    <cfRule type="expression" dxfId="48" priority="62">
      <formula>AND(COUNTA($B$36),ISBLANK(L$39))</formula>
    </cfRule>
  </conditionalFormatting>
  <conditionalFormatting sqref="L43:R43">
    <cfRule type="expression" dxfId="47" priority="61">
      <formula>AND(COUNTA($B$42),ISBLANK(L$43))</formula>
    </cfRule>
  </conditionalFormatting>
  <conditionalFormatting sqref="L45:R45">
    <cfRule type="expression" dxfId="46" priority="60">
      <formula>AND(COUNTA($B$42),ISBLANK(L$45))</formula>
    </cfRule>
  </conditionalFormatting>
  <conditionalFormatting sqref="S18">
    <cfRule type="expression" dxfId="45" priority="49">
      <formula>AND($G$18&lt;&gt;"",$S$18="")</formula>
    </cfRule>
  </conditionalFormatting>
  <conditionalFormatting sqref="S24">
    <cfRule type="expression" dxfId="44" priority="48">
      <formula>AND($G$24&lt;&gt;"",$S$24="")</formula>
    </cfRule>
  </conditionalFormatting>
  <conditionalFormatting sqref="S30">
    <cfRule type="expression" dxfId="43" priority="47">
      <formula>AND($G$30&lt;&gt;"",$S$30="")</formula>
    </cfRule>
  </conditionalFormatting>
  <conditionalFormatting sqref="S36">
    <cfRule type="expression" dxfId="42" priority="46">
      <formula>AND($G$36&lt;&gt;"",$S$36="")</formula>
    </cfRule>
  </conditionalFormatting>
  <conditionalFormatting sqref="S42">
    <cfRule type="expression" dxfId="41" priority="45">
      <formula>AND($G$42&lt;&gt;"",$S$42="")</formula>
    </cfRule>
  </conditionalFormatting>
  <conditionalFormatting sqref="S22:V23">
    <cfRule type="expression" dxfId="40" priority="30">
      <formula>AND($G$18&lt;&gt;"",$S$22="")</formula>
    </cfRule>
  </conditionalFormatting>
  <conditionalFormatting sqref="S28:V29">
    <cfRule type="expression" dxfId="39" priority="40">
      <formula>AND($G$24&lt;&gt;"",$S$28="")</formula>
    </cfRule>
  </conditionalFormatting>
  <conditionalFormatting sqref="S34:V35">
    <cfRule type="expression" dxfId="38" priority="39">
      <formula>AND($G$30&lt;&gt;"",$S$34="")</formula>
    </cfRule>
  </conditionalFormatting>
  <conditionalFormatting sqref="S40:V41">
    <cfRule type="expression" dxfId="37" priority="38">
      <formula>AND($G$36&lt;&gt;"",$S$40="")</formula>
    </cfRule>
  </conditionalFormatting>
  <conditionalFormatting sqref="S46:V47">
    <cfRule type="expression" dxfId="36" priority="37">
      <formula>AND($G$42&lt;&gt;"",$S$46="")</formula>
    </cfRule>
  </conditionalFormatting>
  <conditionalFormatting sqref="Y20:Z21">
    <cfRule type="expression" dxfId="35" priority="31">
      <formula>AND($G$18&lt;&gt;"",$Y$20="")</formula>
    </cfRule>
  </conditionalFormatting>
  <conditionalFormatting sqref="Y26:Z27">
    <cfRule type="expression" dxfId="34" priority="44">
      <formula>AND($G$24&lt;&gt;"",$Y$26="")</formula>
    </cfRule>
  </conditionalFormatting>
  <conditionalFormatting sqref="Y32:Z33">
    <cfRule type="expression" dxfId="33" priority="43">
      <formula>AND($G$30&lt;&gt;"",$Y$32="")</formula>
    </cfRule>
  </conditionalFormatting>
  <conditionalFormatting sqref="Y38:Z39">
    <cfRule type="expression" dxfId="32" priority="42">
      <formula>AND($G$36&lt;&gt;"",$Y$38="")</formula>
    </cfRule>
  </conditionalFormatting>
  <conditionalFormatting sqref="Y44:Z45">
    <cfRule type="expression" dxfId="31" priority="41">
      <formula>AND($G$42&lt;&gt;"",$Y$44="")</formula>
    </cfRule>
  </conditionalFormatting>
  <conditionalFormatting sqref="Z19:AE19">
    <cfRule type="expression" dxfId="30" priority="36">
      <formula>AND(OR($G$18=36,$G$18=37),Z$19="")</formula>
    </cfRule>
  </conditionalFormatting>
  <conditionalFormatting sqref="Z25:AE25">
    <cfRule type="expression" dxfId="29" priority="35">
      <formula>AND(OR($G$24=36,$G$24=37),Z$25="")</formula>
    </cfRule>
  </conditionalFormatting>
  <conditionalFormatting sqref="Z31:AE31">
    <cfRule type="expression" dxfId="28" priority="34">
      <formula>AND(OR($G$30=36,$G$30=37),Z$31="")</formula>
    </cfRule>
  </conditionalFormatting>
  <conditionalFormatting sqref="Z37:AE37">
    <cfRule type="expression" dxfId="27" priority="33">
      <formula>AND(OR($G$36=36,$G$36=37),Z$37="")</formula>
    </cfRule>
  </conditionalFormatting>
  <conditionalFormatting sqref="Z43:AE43">
    <cfRule type="expression" dxfId="26" priority="32">
      <formula>AND(OR($G$42=36,$G$42=37),Z$43="")</formula>
    </cfRule>
  </conditionalFormatting>
  <conditionalFormatting sqref="AG20:BE23">
    <cfRule type="expression" dxfId="25" priority="75">
      <formula>OR(AND(OR(#REF!=2,#REF!=3),$BF$23&lt;&gt;""),#REF!=4)</formula>
    </cfRule>
  </conditionalFormatting>
  <conditionalFormatting sqref="AK18:AP19">
    <cfRule type="expression" dxfId="24" priority="24">
      <formula>AND($S$18&lt;&gt;"",$AK$18="")</formula>
    </cfRule>
  </conditionalFormatting>
  <conditionalFormatting sqref="AK18:AP22">
    <cfRule type="expression" dxfId="23" priority="10">
      <formula>AND($B$18&lt;&gt;"",$S$18="",$AK18="")</formula>
    </cfRule>
  </conditionalFormatting>
  <conditionalFormatting sqref="AK24:AP25">
    <cfRule type="expression" dxfId="22" priority="23">
      <formula>AND($S$24&lt;&gt;"",$AK$24="")</formula>
    </cfRule>
  </conditionalFormatting>
  <conditionalFormatting sqref="AK24:AP28">
    <cfRule type="expression" dxfId="21" priority="8">
      <formula>AND($B$24&lt;&gt;"",$S$24="",$AK24="")</formula>
    </cfRule>
  </conditionalFormatting>
  <conditionalFormatting sqref="AK30:AP31">
    <cfRule type="expression" dxfId="20" priority="22">
      <formula>AND($S$30&lt;&gt;"",$AK$30="")</formula>
    </cfRule>
  </conditionalFormatting>
  <conditionalFormatting sqref="AK30:AP34">
    <cfRule type="expression" dxfId="19" priority="6">
      <formula>AND($B$30&lt;&gt;"",$S$30="",$AK30="")</formula>
    </cfRule>
  </conditionalFormatting>
  <conditionalFormatting sqref="AK36:AP37">
    <cfRule type="expression" dxfId="18" priority="21">
      <formula>AND($S$36&lt;&gt;"",$AK$36="")</formula>
    </cfRule>
  </conditionalFormatting>
  <conditionalFormatting sqref="AK36:AP40">
    <cfRule type="expression" dxfId="17" priority="4">
      <formula>AND($B$36&lt;&gt;"",$S$36="",$AK36="")</formula>
    </cfRule>
  </conditionalFormatting>
  <conditionalFormatting sqref="AK42:AP43">
    <cfRule type="expression" dxfId="16" priority="20">
      <formula>AND($S$42&lt;&gt;"",$AK$42="")</formula>
    </cfRule>
  </conditionalFormatting>
  <conditionalFormatting sqref="AK42:AP46">
    <cfRule type="expression" dxfId="15" priority="2">
      <formula>AND($B$42&lt;&gt;"",$S$42="",$AK42="")</formula>
    </cfRule>
  </conditionalFormatting>
  <conditionalFormatting sqref="AK20:AQ23 AR18:AX23 AG18:AJ23 AY20:BE23">
    <cfRule type="expression" dxfId="14" priority="15">
      <formula>$S$18&lt;&gt;""</formula>
    </cfRule>
  </conditionalFormatting>
  <conditionalFormatting sqref="AK26:AQ29 AR24:AX29 AG24:AJ29 AY26:BE29">
    <cfRule type="expression" dxfId="13" priority="14">
      <formula>$S$24&lt;&gt;""</formula>
    </cfRule>
  </conditionalFormatting>
  <conditionalFormatting sqref="AK32:AQ35 AR30:AX35 AG30:AJ35 AY32:BE35">
    <cfRule type="expression" dxfId="12" priority="13">
      <formula>$S$30&lt;&gt;""</formula>
    </cfRule>
  </conditionalFormatting>
  <conditionalFormatting sqref="AK38:AQ41 AR36:AX41 AG36:AJ41 AY38:BE41">
    <cfRule type="expression" dxfId="11" priority="12">
      <formula>$S$36&lt;&gt;""</formula>
    </cfRule>
  </conditionalFormatting>
  <conditionalFormatting sqref="AK44:AQ47 AR42:AX47 AG42:AJ47 AY44:BE47">
    <cfRule type="expression" dxfId="10" priority="11">
      <formula>$S$42&lt;&gt;""</formula>
    </cfRule>
  </conditionalFormatting>
  <conditionalFormatting sqref="AR18:AW22">
    <cfRule type="expression" dxfId="9" priority="9">
      <formula>AND($B$18&lt;&gt;"",$S$18="",$AR18="")</formula>
    </cfRule>
  </conditionalFormatting>
  <conditionalFormatting sqref="AR24:AW28">
    <cfRule type="expression" dxfId="8" priority="7">
      <formula>AND($B$24&lt;&gt;"",$S$24="",$AR24="")</formula>
    </cfRule>
  </conditionalFormatting>
  <conditionalFormatting sqref="AR30:AW34">
    <cfRule type="expression" dxfId="7" priority="5">
      <formula>AND($B$30&lt;&gt;"",$S$30="",$AR30="")</formula>
    </cfRule>
  </conditionalFormatting>
  <conditionalFormatting sqref="AR36:AW40">
    <cfRule type="expression" dxfId="6" priority="3">
      <formula>AND($B$36&lt;&gt;"",$S$36="",$AR36="")</formula>
    </cfRule>
  </conditionalFormatting>
  <conditionalFormatting sqref="AR42:AW46">
    <cfRule type="expression" dxfId="5" priority="1">
      <formula>AND($B$42&lt;&gt;"",$S$42="",$AR42="")</formula>
    </cfRule>
  </conditionalFormatting>
  <conditionalFormatting sqref="AR24:AX25 AG24:AH25 AG29:BE29">
    <cfRule type="expression" dxfId="4" priority="19">
      <formula>$BF$29&lt;&gt;""</formula>
    </cfRule>
  </conditionalFormatting>
  <conditionalFormatting sqref="AR30:AX31 AG30:AH31 AG35:BE35">
    <cfRule type="expression" dxfId="3" priority="18">
      <formula>$BF$35&lt;&gt;""</formula>
    </cfRule>
  </conditionalFormatting>
  <conditionalFormatting sqref="AR36:AX37 AG36:AH37 AG41:BE41">
    <cfRule type="expression" dxfId="2" priority="17">
      <formula>$BF$41&lt;&gt;""</formula>
    </cfRule>
  </conditionalFormatting>
  <conditionalFormatting sqref="AR42:AX43 AG42:AH43 AG47:BE47">
    <cfRule type="expression" dxfId="1" priority="16">
      <formula>$BF$47&lt;&gt;""</formula>
    </cfRule>
  </conditionalFormatting>
  <conditionalFormatting sqref="BT3:BV3 BJ5:BL5 BO5:BP5 BS5:BT5 BA8:BV11 K11:AF13 B12 G12">
    <cfRule type="containsBlanks" dxfId="0" priority="74">
      <formula>LEN(TRIM(B3))=0</formula>
    </cfRule>
  </conditionalFormatting>
  <dataValidations count="6">
    <dataValidation type="list" imeMode="halfAlpha" allowBlank="1" showInputMessage="1" showErrorMessage="1" sqref="S18:V21 S24:V27 S30:V33 S36:V39 S42:V45" xr:uid="{08E62551-8D19-402B-9B51-D78A1DD02708}">
      <formula1>"1 対象者"</formula1>
    </dataValidation>
    <dataValidation type="whole" allowBlank="1" showInputMessage="1" showErrorMessage="1" sqref="Y19:AE19 Y25:AE25 Y31:AE31 Y37:AE37 Y43:AE43" xr:uid="{5090235D-A561-45C9-B85A-B70C5F43ADC4}">
      <formula1>0</formula1>
      <formula2>9</formula2>
    </dataValidation>
    <dataValidation type="list" showInputMessage="1" showErrorMessage="1" sqref="S22:V23 S28:V29 S34:V35 S40:V41 S46:V47" xr:uid="{213F1B8B-A68C-48E3-BCF9-41C2F75FC179}">
      <formula1>"10(一般),30(消防),41(短期),99(他)"</formula1>
    </dataValidation>
    <dataValidation type="whole" imeMode="halfAlpha" allowBlank="1" showInputMessage="1" showErrorMessage="1" sqref="K43 K21:R21 K19:N19 K27:R27 K25 K33:R33 K31 K39:R39 K37 K45:R45" xr:uid="{FA22F75F-8AF3-45B4-818B-EEA76917BD28}">
      <formula1>0</formula1>
      <formula2>9</formula2>
    </dataValidation>
    <dataValidation type="list" showInputMessage="1" showErrorMessage="1" sqref="G20:J21 G26:J27 G32:J33 G38:J39 G44:J45" xr:uid="{8772360E-8B55-43DE-A043-452D896A20FB}">
      <formula1>"１ 男,２ 女"</formula1>
    </dataValidation>
    <dataValidation imeMode="fullKatakana" allowBlank="1" showInputMessage="1" showErrorMessage="1" sqref="G22:R22 G28:R28 G34:R34 G40:R40 G46:R46" xr:uid="{6006D238-FECF-406D-9B65-C39FECE9F8C2}"/>
  </dataValidations>
  <printOptions horizontalCentered="1" verticalCentered="1"/>
  <pageMargins left="0.39370078740157483" right="0.35433070866141736" top="0.74803149606299213" bottom="0.31496062992125984" header="0.31496062992125984" footer="0.19685039370078741"/>
  <pageSetup paperSize="9" scale="88" orientation="landscape" r:id="rId1"/>
  <headerFooter alignWithMargins="0">
    <oddHeader>&amp;Rver5.7.1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R59"/>
  <sheetViews>
    <sheetView showGridLines="0" workbookViewId="0"/>
  </sheetViews>
  <sheetFormatPr defaultColWidth="1.625" defaultRowHeight="15" customHeight="1" x14ac:dyDescent="0.15"/>
  <cols>
    <col min="1" max="1" width="1.625" customWidth="1"/>
    <col min="2" max="11" width="1.875" customWidth="1"/>
    <col min="12" max="12" width="15.625" customWidth="1"/>
    <col min="13" max="13" width="1.625" customWidth="1"/>
    <col min="14" max="14" width="15.625" customWidth="1"/>
    <col min="15" max="15" width="1.625" customWidth="1"/>
    <col min="16" max="16" width="5.625" customWidth="1"/>
    <col min="17" max="17" width="15.625" customWidth="1"/>
  </cols>
  <sheetData>
    <row r="1" spans="2:18" ht="15" customHeight="1" x14ac:dyDescent="0.15">
      <c r="B1" s="589" t="s">
        <v>44</v>
      </c>
      <c r="C1" s="589"/>
      <c r="D1" s="589"/>
      <c r="E1" s="589"/>
      <c r="F1" s="589"/>
      <c r="G1" s="589"/>
      <c r="H1" s="589"/>
      <c r="I1" s="589"/>
      <c r="J1" s="589"/>
      <c r="K1" s="589"/>
      <c r="L1" s="589"/>
      <c r="M1" s="589"/>
      <c r="N1" s="589"/>
      <c r="O1" s="589"/>
      <c r="P1" s="589"/>
      <c r="Q1" s="589"/>
      <c r="R1" s="589"/>
    </row>
    <row r="2" spans="2:18" ht="15" customHeight="1" thickBot="1" x14ac:dyDescent="0.2">
      <c r="B2" s="590"/>
      <c r="C2" s="590"/>
      <c r="D2" s="590"/>
      <c r="E2" s="590"/>
      <c r="F2" s="590"/>
      <c r="G2" s="590"/>
      <c r="H2" s="590"/>
      <c r="I2" s="590"/>
      <c r="J2" s="590"/>
      <c r="K2" s="590"/>
      <c r="L2" s="590"/>
      <c r="M2" s="590"/>
      <c r="N2" s="590"/>
      <c r="O2" s="590"/>
      <c r="P2" s="590"/>
      <c r="Q2" s="590"/>
      <c r="R2" s="590"/>
    </row>
    <row r="3" spans="2:18" ht="15" customHeight="1" x14ac:dyDescent="0.15">
      <c r="B3" s="591" t="s">
        <v>33</v>
      </c>
      <c r="C3" s="592"/>
      <c r="D3" s="592"/>
      <c r="E3" s="592"/>
      <c r="F3" s="592"/>
      <c r="G3" s="592"/>
      <c r="H3" s="592"/>
      <c r="I3" s="592"/>
      <c r="J3" s="592"/>
      <c r="K3" s="592"/>
      <c r="L3" s="592"/>
      <c r="M3" s="593"/>
      <c r="N3" s="591" t="s">
        <v>34</v>
      </c>
      <c r="O3" s="592"/>
      <c r="P3" s="592"/>
      <c r="Q3" s="592"/>
      <c r="R3" s="593"/>
    </row>
    <row r="4" spans="2:18" ht="15" customHeight="1" x14ac:dyDescent="0.15">
      <c r="B4" s="594"/>
      <c r="C4" s="595"/>
      <c r="D4" s="595"/>
      <c r="E4" s="595"/>
      <c r="F4" s="595"/>
      <c r="G4" s="595"/>
      <c r="H4" s="595"/>
      <c r="I4" s="595"/>
      <c r="J4" s="595"/>
      <c r="K4" s="595"/>
      <c r="L4" s="595"/>
      <c r="M4" s="596"/>
      <c r="N4" s="567"/>
      <c r="O4" s="568"/>
      <c r="P4" s="568"/>
      <c r="Q4" s="568"/>
      <c r="R4" s="597"/>
    </row>
    <row r="5" spans="2:18" ht="15" customHeight="1" x14ac:dyDescent="0.15">
      <c r="B5" s="601" t="s">
        <v>35</v>
      </c>
      <c r="C5" s="602"/>
      <c r="D5" s="602"/>
      <c r="E5" s="602"/>
      <c r="F5" s="602"/>
      <c r="G5" s="602"/>
      <c r="H5" s="602"/>
      <c r="I5" s="602"/>
      <c r="J5" s="602"/>
      <c r="K5" s="603"/>
      <c r="L5" s="604" t="s">
        <v>36</v>
      </c>
      <c r="M5" s="605"/>
      <c r="N5" s="567"/>
      <c r="O5" s="568"/>
      <c r="P5" s="568"/>
      <c r="Q5" s="568"/>
      <c r="R5" s="597"/>
    </row>
    <row r="6" spans="2:18" ht="15" customHeight="1" x14ac:dyDescent="0.15">
      <c r="B6" s="570" t="s">
        <v>37</v>
      </c>
      <c r="C6" s="571"/>
      <c r="D6" s="571"/>
      <c r="E6" s="571"/>
      <c r="F6" s="571"/>
      <c r="G6" s="571"/>
      <c r="H6" s="571"/>
      <c r="I6" s="571"/>
      <c r="J6" s="571"/>
      <c r="K6" s="572"/>
      <c r="L6" s="606"/>
      <c r="M6" s="597"/>
      <c r="N6" s="567"/>
      <c r="O6" s="568"/>
      <c r="P6" s="568"/>
      <c r="Q6" s="568"/>
      <c r="R6" s="597"/>
    </row>
    <row r="7" spans="2:18" ht="18" customHeight="1" x14ac:dyDescent="0.15">
      <c r="B7" s="573"/>
      <c r="C7" s="574"/>
      <c r="D7" s="574"/>
      <c r="E7" s="574"/>
      <c r="F7" s="574"/>
      <c r="G7" s="574"/>
      <c r="H7" s="574"/>
      <c r="I7" s="574"/>
      <c r="J7" s="574"/>
      <c r="K7" s="575"/>
      <c r="L7" s="606"/>
      <c r="M7" s="597"/>
      <c r="N7" s="567"/>
      <c r="O7" s="568"/>
      <c r="P7" s="568"/>
      <c r="Q7" s="568"/>
      <c r="R7" s="597"/>
    </row>
    <row r="8" spans="2:18" ht="18" customHeight="1" thickBot="1" x14ac:dyDescent="0.2">
      <c r="B8" s="576"/>
      <c r="C8" s="577"/>
      <c r="D8" s="577"/>
      <c r="E8" s="577"/>
      <c r="F8" s="577"/>
      <c r="G8" s="577"/>
      <c r="H8" s="577"/>
      <c r="I8" s="577"/>
      <c r="J8" s="577"/>
      <c r="K8" s="578"/>
      <c r="L8" s="607"/>
      <c r="M8" s="600"/>
      <c r="N8" s="598"/>
      <c r="O8" s="599"/>
      <c r="P8" s="599"/>
      <c r="Q8" s="599"/>
      <c r="R8" s="600"/>
    </row>
    <row r="9" spans="2:18" ht="15" customHeight="1" x14ac:dyDescent="0.15">
      <c r="B9" s="591"/>
      <c r="C9" s="592"/>
      <c r="D9" s="592"/>
      <c r="E9" s="592"/>
      <c r="F9" s="592"/>
      <c r="G9" s="592"/>
      <c r="H9" s="592"/>
      <c r="I9" s="592"/>
      <c r="J9" s="592"/>
      <c r="K9" s="608"/>
      <c r="L9" s="585" t="s">
        <v>27</v>
      </c>
      <c r="M9" s="586"/>
      <c r="N9" s="587" t="s">
        <v>38</v>
      </c>
      <c r="O9" s="588"/>
      <c r="P9" s="17"/>
      <c r="Q9" s="588" t="s">
        <v>39</v>
      </c>
      <c r="R9" s="586"/>
    </row>
    <row r="10" spans="2:18" ht="15" customHeight="1" x14ac:dyDescent="0.15">
      <c r="B10" s="567">
        <v>1</v>
      </c>
      <c r="C10" s="568"/>
      <c r="D10" s="568"/>
      <c r="E10" s="568"/>
      <c r="F10" s="568"/>
      <c r="G10" s="568"/>
      <c r="H10" s="568"/>
      <c r="I10" s="568"/>
      <c r="J10" s="568"/>
      <c r="K10" s="569"/>
      <c r="L10" s="1">
        <v>58000</v>
      </c>
      <c r="M10" s="2"/>
      <c r="N10" s="6">
        <v>0</v>
      </c>
      <c r="O10" s="3"/>
      <c r="P10" s="16" t="s">
        <v>40</v>
      </c>
      <c r="Q10" s="4">
        <v>63000</v>
      </c>
      <c r="R10" s="5"/>
    </row>
    <row r="11" spans="2:18" ht="15" customHeight="1" x14ac:dyDescent="0.15">
      <c r="B11" s="567">
        <v>2</v>
      </c>
      <c r="C11" s="568"/>
      <c r="D11" s="568"/>
      <c r="E11" s="568"/>
      <c r="F11" s="568"/>
      <c r="G11" s="568"/>
      <c r="H11" s="568"/>
      <c r="I11" s="568"/>
      <c r="J11" s="568"/>
      <c r="K11" s="569"/>
      <c r="L11" s="1">
        <v>68000</v>
      </c>
      <c r="M11" s="2"/>
      <c r="N11" s="6">
        <v>63000</v>
      </c>
      <c r="O11" s="4"/>
      <c r="P11" s="16" t="s">
        <v>40</v>
      </c>
      <c r="Q11" s="4">
        <v>73000</v>
      </c>
      <c r="R11" s="5"/>
    </row>
    <row r="12" spans="2:18" ht="15" customHeight="1" x14ac:dyDescent="0.15">
      <c r="B12" s="567">
        <v>3</v>
      </c>
      <c r="C12" s="568"/>
      <c r="D12" s="568"/>
      <c r="E12" s="568"/>
      <c r="F12" s="568"/>
      <c r="G12" s="568"/>
      <c r="H12" s="568"/>
      <c r="I12" s="568"/>
      <c r="J12" s="568"/>
      <c r="K12" s="569"/>
      <c r="L12" s="1">
        <v>78000</v>
      </c>
      <c r="M12" s="2"/>
      <c r="N12" s="6">
        <v>73000</v>
      </c>
      <c r="O12" s="4"/>
      <c r="P12" s="16" t="s">
        <v>40</v>
      </c>
      <c r="Q12" s="4">
        <v>83000</v>
      </c>
      <c r="R12" s="5"/>
    </row>
    <row r="13" spans="2:18" ht="15" customHeight="1" x14ac:dyDescent="0.15">
      <c r="B13" s="567">
        <v>4</v>
      </c>
      <c r="C13" s="568"/>
      <c r="D13" s="568"/>
      <c r="E13" s="568"/>
      <c r="F13" s="568"/>
      <c r="G13" s="568"/>
      <c r="H13" s="568"/>
      <c r="I13" s="568"/>
      <c r="J13" s="568"/>
      <c r="K13" s="569"/>
      <c r="L13" s="1">
        <v>88000</v>
      </c>
      <c r="M13" s="2"/>
      <c r="N13" s="6">
        <v>83000</v>
      </c>
      <c r="O13" s="4"/>
      <c r="P13" s="16" t="s">
        <v>40</v>
      </c>
      <c r="Q13" s="4">
        <v>93000</v>
      </c>
      <c r="R13" s="5"/>
    </row>
    <row r="14" spans="2:18" ht="15" customHeight="1" x14ac:dyDescent="0.15">
      <c r="B14" s="567">
        <v>5</v>
      </c>
      <c r="C14" s="568"/>
      <c r="D14" s="568"/>
      <c r="E14" s="568"/>
      <c r="F14" s="568"/>
      <c r="G14" s="568"/>
      <c r="H14" s="568"/>
      <c r="I14" s="568"/>
      <c r="J14" s="568"/>
      <c r="K14" s="569"/>
      <c r="L14" s="1">
        <v>98000</v>
      </c>
      <c r="M14" s="2"/>
      <c r="N14" s="6">
        <v>93000</v>
      </c>
      <c r="O14" s="3"/>
      <c r="P14" s="16" t="s">
        <v>40</v>
      </c>
      <c r="Q14" s="4">
        <v>101000</v>
      </c>
      <c r="R14" s="5"/>
    </row>
    <row r="15" spans="2:18" ht="15" customHeight="1" x14ac:dyDescent="0.15">
      <c r="B15" s="582">
        <v>6</v>
      </c>
      <c r="C15" s="583"/>
      <c r="D15" s="583"/>
      <c r="E15" s="583"/>
      <c r="F15" s="583"/>
      <c r="G15" s="583"/>
      <c r="H15" s="583"/>
      <c r="I15" s="583"/>
      <c r="J15" s="583"/>
      <c r="K15" s="584"/>
      <c r="L15" s="18">
        <v>104000</v>
      </c>
      <c r="M15" s="19"/>
      <c r="N15" s="20">
        <v>101000</v>
      </c>
      <c r="O15" s="21"/>
      <c r="P15" s="22" t="s">
        <v>40</v>
      </c>
      <c r="Q15" s="21">
        <v>107000</v>
      </c>
      <c r="R15" s="23"/>
    </row>
    <row r="16" spans="2:18" ht="15" customHeight="1" x14ac:dyDescent="0.15">
      <c r="B16" s="567">
        <v>7</v>
      </c>
      <c r="C16" s="568"/>
      <c r="D16" s="568"/>
      <c r="E16" s="568"/>
      <c r="F16" s="568"/>
      <c r="G16" s="568"/>
      <c r="H16" s="568"/>
      <c r="I16" s="568"/>
      <c r="J16" s="568"/>
      <c r="K16" s="569"/>
      <c r="L16" s="1">
        <v>110000</v>
      </c>
      <c r="M16" s="2"/>
      <c r="N16" s="6">
        <v>107000</v>
      </c>
      <c r="O16" s="4"/>
      <c r="P16" s="16" t="s">
        <v>40</v>
      </c>
      <c r="Q16" s="4">
        <v>114000</v>
      </c>
      <c r="R16" s="5"/>
    </row>
    <row r="17" spans="2:18" ht="15" customHeight="1" x14ac:dyDescent="0.15">
      <c r="B17" s="567">
        <v>8</v>
      </c>
      <c r="C17" s="568"/>
      <c r="D17" s="568"/>
      <c r="E17" s="568"/>
      <c r="F17" s="568"/>
      <c r="G17" s="568"/>
      <c r="H17" s="568"/>
      <c r="I17" s="568"/>
      <c r="J17" s="568"/>
      <c r="K17" s="569"/>
      <c r="L17" s="1">
        <v>118000</v>
      </c>
      <c r="M17" s="2"/>
      <c r="N17" s="6">
        <v>114000</v>
      </c>
      <c r="O17" s="4"/>
      <c r="P17" s="16" t="s">
        <v>40</v>
      </c>
      <c r="Q17" s="4">
        <v>122000</v>
      </c>
      <c r="R17" s="5"/>
    </row>
    <row r="18" spans="2:18" ht="15" customHeight="1" x14ac:dyDescent="0.15">
      <c r="B18" s="567">
        <v>9</v>
      </c>
      <c r="C18" s="568"/>
      <c r="D18" s="568"/>
      <c r="E18" s="568"/>
      <c r="F18" s="568"/>
      <c r="G18" s="568"/>
      <c r="H18" s="568"/>
      <c r="I18" s="568"/>
      <c r="J18" s="568"/>
      <c r="K18" s="569"/>
      <c r="L18" s="1">
        <v>126000</v>
      </c>
      <c r="M18" s="2"/>
      <c r="N18" s="6">
        <v>122000</v>
      </c>
      <c r="O18" s="4"/>
      <c r="P18" s="16" t="s">
        <v>40</v>
      </c>
      <c r="Q18" s="4">
        <v>130000</v>
      </c>
      <c r="R18" s="5"/>
    </row>
    <row r="19" spans="2:18" ht="15" customHeight="1" x14ac:dyDescent="0.15">
      <c r="B19" s="579">
        <v>10</v>
      </c>
      <c r="C19" s="580"/>
      <c r="D19" s="580"/>
      <c r="E19" s="580"/>
      <c r="F19" s="580"/>
      <c r="G19" s="580"/>
      <c r="H19" s="580"/>
      <c r="I19" s="580"/>
      <c r="J19" s="580"/>
      <c r="K19" s="581"/>
      <c r="L19" s="24">
        <v>134000</v>
      </c>
      <c r="M19" s="25"/>
      <c r="N19" s="26">
        <v>130000</v>
      </c>
      <c r="O19" s="27"/>
      <c r="P19" s="28" t="s">
        <v>40</v>
      </c>
      <c r="Q19" s="27">
        <v>138000</v>
      </c>
      <c r="R19" s="29"/>
    </row>
    <row r="20" spans="2:18" ht="15" customHeight="1" x14ac:dyDescent="0.15">
      <c r="B20" s="567">
        <v>11</v>
      </c>
      <c r="C20" s="568"/>
      <c r="D20" s="568"/>
      <c r="E20" s="568"/>
      <c r="F20" s="568"/>
      <c r="G20" s="568"/>
      <c r="H20" s="568"/>
      <c r="I20" s="568"/>
      <c r="J20" s="568"/>
      <c r="K20" s="569"/>
      <c r="L20" s="1">
        <v>142000</v>
      </c>
      <c r="M20" s="2"/>
      <c r="N20" s="6">
        <v>138000</v>
      </c>
      <c r="O20" s="4"/>
      <c r="P20" s="16" t="s">
        <v>40</v>
      </c>
      <c r="Q20" s="4">
        <v>146000</v>
      </c>
      <c r="R20" s="5"/>
    </row>
    <row r="21" spans="2:18" ht="15" customHeight="1" x14ac:dyDescent="0.15">
      <c r="B21" s="567">
        <v>12</v>
      </c>
      <c r="C21" s="568"/>
      <c r="D21" s="568"/>
      <c r="E21" s="568"/>
      <c r="F21" s="568"/>
      <c r="G21" s="568"/>
      <c r="H21" s="568"/>
      <c r="I21" s="568"/>
      <c r="J21" s="568"/>
      <c r="K21" s="569"/>
      <c r="L21" s="1">
        <v>150000</v>
      </c>
      <c r="M21" s="2"/>
      <c r="N21" s="6">
        <v>146000</v>
      </c>
      <c r="O21" s="4"/>
      <c r="P21" s="16" t="s">
        <v>40</v>
      </c>
      <c r="Q21" s="4">
        <v>155000</v>
      </c>
      <c r="R21" s="5"/>
    </row>
    <row r="22" spans="2:18" ht="15" customHeight="1" x14ac:dyDescent="0.15">
      <c r="B22" s="567">
        <v>13</v>
      </c>
      <c r="C22" s="568"/>
      <c r="D22" s="568"/>
      <c r="E22" s="568"/>
      <c r="F22" s="568"/>
      <c r="G22" s="568"/>
      <c r="H22" s="568"/>
      <c r="I22" s="568"/>
      <c r="J22" s="568"/>
      <c r="K22" s="569"/>
      <c r="L22" s="1">
        <v>160000</v>
      </c>
      <c r="M22" s="2"/>
      <c r="N22" s="6">
        <v>155000</v>
      </c>
      <c r="O22" s="4"/>
      <c r="P22" s="16" t="s">
        <v>40</v>
      </c>
      <c r="Q22" s="4">
        <v>165000</v>
      </c>
      <c r="R22" s="5"/>
    </row>
    <row r="23" spans="2:18" ht="15" customHeight="1" x14ac:dyDescent="0.15">
      <c r="B23" s="567">
        <v>14</v>
      </c>
      <c r="C23" s="568"/>
      <c r="D23" s="568"/>
      <c r="E23" s="568"/>
      <c r="F23" s="568"/>
      <c r="G23" s="568"/>
      <c r="H23" s="568"/>
      <c r="I23" s="568"/>
      <c r="J23" s="568"/>
      <c r="K23" s="569"/>
      <c r="L23" s="1">
        <v>170000</v>
      </c>
      <c r="M23" s="2"/>
      <c r="N23" s="6">
        <v>165000</v>
      </c>
      <c r="O23" s="4"/>
      <c r="P23" s="16" t="s">
        <v>40</v>
      </c>
      <c r="Q23" s="4">
        <v>175000</v>
      </c>
      <c r="R23" s="5"/>
    </row>
    <row r="24" spans="2:18" ht="15" customHeight="1" x14ac:dyDescent="0.15">
      <c r="B24" s="579">
        <v>15</v>
      </c>
      <c r="C24" s="580"/>
      <c r="D24" s="580"/>
      <c r="E24" s="580"/>
      <c r="F24" s="580"/>
      <c r="G24" s="580"/>
      <c r="H24" s="580"/>
      <c r="I24" s="580"/>
      <c r="J24" s="580"/>
      <c r="K24" s="581"/>
      <c r="L24" s="24">
        <v>180000</v>
      </c>
      <c r="M24" s="25"/>
      <c r="N24" s="26">
        <v>175000</v>
      </c>
      <c r="O24" s="27"/>
      <c r="P24" s="28" t="s">
        <v>40</v>
      </c>
      <c r="Q24" s="27">
        <v>185000</v>
      </c>
      <c r="R24" s="29"/>
    </row>
    <row r="25" spans="2:18" ht="15" customHeight="1" x14ac:dyDescent="0.15">
      <c r="B25" s="567">
        <v>16</v>
      </c>
      <c r="C25" s="568"/>
      <c r="D25" s="568"/>
      <c r="E25" s="568"/>
      <c r="F25" s="568"/>
      <c r="G25" s="568"/>
      <c r="H25" s="568"/>
      <c r="I25" s="568"/>
      <c r="J25" s="568"/>
      <c r="K25" s="569"/>
      <c r="L25" s="1">
        <v>190000</v>
      </c>
      <c r="M25" s="2"/>
      <c r="N25" s="6">
        <v>185000</v>
      </c>
      <c r="O25" s="4"/>
      <c r="P25" s="16" t="s">
        <v>40</v>
      </c>
      <c r="Q25" s="4">
        <v>195000</v>
      </c>
      <c r="R25" s="5"/>
    </row>
    <row r="26" spans="2:18" ht="15" customHeight="1" x14ac:dyDescent="0.15">
      <c r="B26" s="567">
        <v>17</v>
      </c>
      <c r="C26" s="568"/>
      <c r="D26" s="568"/>
      <c r="E26" s="568"/>
      <c r="F26" s="568"/>
      <c r="G26" s="568"/>
      <c r="H26" s="568"/>
      <c r="I26" s="568"/>
      <c r="J26" s="568"/>
      <c r="K26" s="569"/>
      <c r="L26" s="1">
        <v>200000</v>
      </c>
      <c r="M26" s="2"/>
      <c r="N26" s="6">
        <v>195000</v>
      </c>
      <c r="O26" s="4"/>
      <c r="P26" s="16" t="s">
        <v>40</v>
      </c>
      <c r="Q26" s="4">
        <v>210000</v>
      </c>
      <c r="R26" s="5"/>
    </row>
    <row r="27" spans="2:18" ht="15" customHeight="1" x14ac:dyDescent="0.15">
      <c r="B27" s="567">
        <v>18</v>
      </c>
      <c r="C27" s="568"/>
      <c r="D27" s="568"/>
      <c r="E27" s="568"/>
      <c r="F27" s="568"/>
      <c r="G27" s="568"/>
      <c r="H27" s="568"/>
      <c r="I27" s="568"/>
      <c r="J27" s="568"/>
      <c r="K27" s="569"/>
      <c r="L27" s="1">
        <v>220000</v>
      </c>
      <c r="M27" s="2"/>
      <c r="N27" s="6">
        <v>210000</v>
      </c>
      <c r="O27" s="4"/>
      <c r="P27" s="16" t="s">
        <v>40</v>
      </c>
      <c r="Q27" s="4">
        <v>230000</v>
      </c>
      <c r="R27" s="5"/>
    </row>
    <row r="28" spans="2:18" ht="15" customHeight="1" x14ac:dyDescent="0.15">
      <c r="B28" s="567">
        <v>19</v>
      </c>
      <c r="C28" s="568"/>
      <c r="D28" s="568"/>
      <c r="E28" s="568"/>
      <c r="F28" s="568"/>
      <c r="G28" s="568"/>
      <c r="H28" s="568"/>
      <c r="I28" s="568"/>
      <c r="J28" s="568"/>
      <c r="K28" s="569"/>
      <c r="L28" s="1">
        <v>240000</v>
      </c>
      <c r="M28" s="2"/>
      <c r="N28" s="6">
        <v>230000</v>
      </c>
      <c r="O28" s="4"/>
      <c r="P28" s="16" t="s">
        <v>40</v>
      </c>
      <c r="Q28" s="4">
        <v>250000</v>
      </c>
      <c r="R28" s="5"/>
    </row>
    <row r="29" spans="2:18" ht="15" customHeight="1" x14ac:dyDescent="0.15">
      <c r="B29" s="567">
        <v>20</v>
      </c>
      <c r="C29" s="568"/>
      <c r="D29" s="568"/>
      <c r="E29" s="568"/>
      <c r="F29" s="568"/>
      <c r="G29" s="568"/>
      <c r="H29" s="568"/>
      <c r="I29" s="568"/>
      <c r="J29" s="568"/>
      <c r="K29" s="569"/>
      <c r="L29" s="1">
        <v>260000</v>
      </c>
      <c r="M29" s="2"/>
      <c r="N29" s="6">
        <v>250000</v>
      </c>
      <c r="O29" s="4"/>
      <c r="P29" s="16" t="s">
        <v>40</v>
      </c>
      <c r="Q29" s="4">
        <v>270000</v>
      </c>
      <c r="R29" s="5"/>
    </row>
    <row r="30" spans="2:18" ht="15" customHeight="1" x14ac:dyDescent="0.15">
      <c r="B30" s="582">
        <v>21</v>
      </c>
      <c r="C30" s="583"/>
      <c r="D30" s="583"/>
      <c r="E30" s="583"/>
      <c r="F30" s="583"/>
      <c r="G30" s="583"/>
      <c r="H30" s="583"/>
      <c r="I30" s="583"/>
      <c r="J30" s="583"/>
      <c r="K30" s="584"/>
      <c r="L30" s="18">
        <v>280000</v>
      </c>
      <c r="M30" s="19"/>
      <c r="N30" s="20">
        <v>270000</v>
      </c>
      <c r="O30" s="21"/>
      <c r="P30" s="22" t="s">
        <v>40</v>
      </c>
      <c r="Q30" s="21">
        <v>290000</v>
      </c>
      <c r="R30" s="23"/>
    </row>
    <row r="31" spans="2:18" ht="15" customHeight="1" x14ac:dyDescent="0.15">
      <c r="B31" s="567">
        <v>22</v>
      </c>
      <c r="C31" s="568"/>
      <c r="D31" s="568"/>
      <c r="E31" s="568"/>
      <c r="F31" s="568"/>
      <c r="G31" s="568"/>
      <c r="H31" s="568"/>
      <c r="I31" s="568"/>
      <c r="J31" s="568"/>
      <c r="K31" s="569"/>
      <c r="L31" s="1">
        <v>300000</v>
      </c>
      <c r="M31" s="2"/>
      <c r="N31" s="6">
        <v>290000</v>
      </c>
      <c r="O31" s="4"/>
      <c r="P31" s="16" t="s">
        <v>40</v>
      </c>
      <c r="Q31" s="4">
        <v>310000</v>
      </c>
      <c r="R31" s="5"/>
    </row>
    <row r="32" spans="2:18" ht="15" customHeight="1" x14ac:dyDescent="0.15">
      <c r="B32" s="567">
        <v>23</v>
      </c>
      <c r="C32" s="568"/>
      <c r="D32" s="568"/>
      <c r="E32" s="568"/>
      <c r="F32" s="568"/>
      <c r="G32" s="568"/>
      <c r="H32" s="568"/>
      <c r="I32" s="568"/>
      <c r="J32" s="568"/>
      <c r="K32" s="569"/>
      <c r="L32" s="1">
        <v>320000</v>
      </c>
      <c r="M32" s="2"/>
      <c r="N32" s="6">
        <v>310000</v>
      </c>
      <c r="O32" s="4"/>
      <c r="P32" s="16" t="s">
        <v>40</v>
      </c>
      <c r="Q32" s="4">
        <v>330000</v>
      </c>
      <c r="R32" s="5"/>
    </row>
    <row r="33" spans="2:18" ht="15" customHeight="1" x14ac:dyDescent="0.15">
      <c r="B33" s="567">
        <v>24</v>
      </c>
      <c r="C33" s="568"/>
      <c r="D33" s="568"/>
      <c r="E33" s="568"/>
      <c r="F33" s="568"/>
      <c r="G33" s="568"/>
      <c r="H33" s="568"/>
      <c r="I33" s="568"/>
      <c r="J33" s="568"/>
      <c r="K33" s="569"/>
      <c r="L33" s="1">
        <v>340000</v>
      </c>
      <c r="M33" s="2"/>
      <c r="N33" s="6">
        <v>330000</v>
      </c>
      <c r="O33" s="4"/>
      <c r="P33" s="16" t="s">
        <v>40</v>
      </c>
      <c r="Q33" s="4">
        <v>350000</v>
      </c>
      <c r="R33" s="5"/>
    </row>
    <row r="34" spans="2:18" ht="15" customHeight="1" x14ac:dyDescent="0.15">
      <c r="B34" s="579">
        <v>25</v>
      </c>
      <c r="C34" s="580"/>
      <c r="D34" s="580"/>
      <c r="E34" s="580"/>
      <c r="F34" s="580"/>
      <c r="G34" s="580"/>
      <c r="H34" s="580"/>
      <c r="I34" s="580"/>
      <c r="J34" s="580"/>
      <c r="K34" s="581"/>
      <c r="L34" s="24">
        <v>360000</v>
      </c>
      <c r="M34" s="25"/>
      <c r="N34" s="26">
        <v>350000</v>
      </c>
      <c r="O34" s="27"/>
      <c r="P34" s="28" t="s">
        <v>40</v>
      </c>
      <c r="Q34" s="27">
        <v>370000</v>
      </c>
      <c r="R34" s="29"/>
    </row>
    <row r="35" spans="2:18" ht="15" customHeight="1" x14ac:dyDescent="0.15">
      <c r="B35" s="567">
        <v>26</v>
      </c>
      <c r="C35" s="568"/>
      <c r="D35" s="568"/>
      <c r="E35" s="568"/>
      <c r="F35" s="568"/>
      <c r="G35" s="568"/>
      <c r="H35" s="568"/>
      <c r="I35" s="568"/>
      <c r="J35" s="568"/>
      <c r="K35" s="569"/>
      <c r="L35" s="1">
        <v>380000</v>
      </c>
      <c r="M35" s="2"/>
      <c r="N35" s="6">
        <v>370000</v>
      </c>
      <c r="O35" s="4"/>
      <c r="P35" s="16" t="s">
        <v>40</v>
      </c>
      <c r="Q35" s="4">
        <v>395000</v>
      </c>
      <c r="R35" s="5"/>
    </row>
    <row r="36" spans="2:18" ht="15" customHeight="1" x14ac:dyDescent="0.15">
      <c r="B36" s="567">
        <v>27</v>
      </c>
      <c r="C36" s="568"/>
      <c r="D36" s="568"/>
      <c r="E36" s="568"/>
      <c r="F36" s="568"/>
      <c r="G36" s="568"/>
      <c r="H36" s="568"/>
      <c r="I36" s="568"/>
      <c r="J36" s="568"/>
      <c r="K36" s="569"/>
      <c r="L36" s="1">
        <v>410000</v>
      </c>
      <c r="M36" s="2"/>
      <c r="N36" s="6">
        <v>395000</v>
      </c>
      <c r="O36" s="4"/>
      <c r="P36" s="16" t="s">
        <v>40</v>
      </c>
      <c r="Q36" s="4">
        <v>425000</v>
      </c>
      <c r="R36" s="5"/>
    </row>
    <row r="37" spans="2:18" ht="15" customHeight="1" x14ac:dyDescent="0.15">
      <c r="B37" s="567">
        <v>28</v>
      </c>
      <c r="C37" s="568"/>
      <c r="D37" s="568"/>
      <c r="E37" s="568"/>
      <c r="F37" s="568"/>
      <c r="G37" s="568"/>
      <c r="H37" s="568"/>
      <c r="I37" s="568"/>
      <c r="J37" s="568"/>
      <c r="K37" s="569"/>
      <c r="L37" s="1">
        <v>440000</v>
      </c>
      <c r="M37" s="2"/>
      <c r="N37" s="6">
        <v>425000</v>
      </c>
      <c r="O37" s="4"/>
      <c r="P37" s="16" t="s">
        <v>40</v>
      </c>
      <c r="Q37" s="4">
        <v>455000</v>
      </c>
      <c r="R37" s="5"/>
    </row>
    <row r="38" spans="2:18" ht="15" customHeight="1" x14ac:dyDescent="0.15">
      <c r="B38" s="567">
        <v>29</v>
      </c>
      <c r="C38" s="568"/>
      <c r="D38" s="568"/>
      <c r="E38" s="568"/>
      <c r="F38" s="568"/>
      <c r="G38" s="568"/>
      <c r="H38" s="568"/>
      <c r="I38" s="568"/>
      <c r="J38" s="568"/>
      <c r="K38" s="569"/>
      <c r="L38" s="1">
        <v>470000</v>
      </c>
      <c r="M38" s="2"/>
      <c r="N38" s="6">
        <v>455000</v>
      </c>
      <c r="O38" s="4"/>
      <c r="P38" s="16" t="s">
        <v>40</v>
      </c>
      <c r="Q38" s="4">
        <v>485000</v>
      </c>
      <c r="R38" s="5"/>
    </row>
    <row r="39" spans="2:18" ht="15" customHeight="1" x14ac:dyDescent="0.15">
      <c r="B39" s="567">
        <v>30</v>
      </c>
      <c r="C39" s="568"/>
      <c r="D39" s="568"/>
      <c r="E39" s="568"/>
      <c r="F39" s="568"/>
      <c r="G39" s="568"/>
      <c r="H39" s="568"/>
      <c r="I39" s="568"/>
      <c r="J39" s="568"/>
      <c r="K39" s="569"/>
      <c r="L39" s="1">
        <v>500000</v>
      </c>
      <c r="M39" s="2"/>
      <c r="N39" s="6">
        <v>485000</v>
      </c>
      <c r="O39" s="4"/>
      <c r="P39" s="16" t="s">
        <v>40</v>
      </c>
      <c r="Q39" s="4">
        <v>515000</v>
      </c>
      <c r="R39" s="5"/>
    </row>
    <row r="40" spans="2:18" ht="15" customHeight="1" x14ac:dyDescent="0.15">
      <c r="B40" s="582">
        <v>31</v>
      </c>
      <c r="C40" s="583"/>
      <c r="D40" s="583"/>
      <c r="E40" s="583"/>
      <c r="F40" s="583"/>
      <c r="G40" s="583"/>
      <c r="H40" s="583"/>
      <c r="I40" s="583"/>
      <c r="J40" s="583"/>
      <c r="K40" s="584"/>
      <c r="L40" s="18">
        <v>530000</v>
      </c>
      <c r="M40" s="19"/>
      <c r="N40" s="20">
        <v>515000</v>
      </c>
      <c r="O40" s="21"/>
      <c r="P40" s="22" t="s">
        <v>40</v>
      </c>
      <c r="Q40" s="21">
        <v>545000</v>
      </c>
      <c r="R40" s="23"/>
    </row>
    <row r="41" spans="2:18" ht="15" customHeight="1" x14ac:dyDescent="0.15">
      <c r="B41" s="567">
        <v>32</v>
      </c>
      <c r="C41" s="568"/>
      <c r="D41" s="568"/>
      <c r="E41" s="568"/>
      <c r="F41" s="568"/>
      <c r="G41" s="568"/>
      <c r="H41" s="568"/>
      <c r="I41" s="568"/>
      <c r="J41" s="568"/>
      <c r="K41" s="569"/>
      <c r="L41" s="1">
        <v>560000</v>
      </c>
      <c r="M41" s="2"/>
      <c r="N41" s="6">
        <v>545000</v>
      </c>
      <c r="O41" s="4"/>
      <c r="P41" s="16" t="s">
        <v>40</v>
      </c>
      <c r="Q41" s="4">
        <v>575000</v>
      </c>
      <c r="R41" s="5"/>
    </row>
    <row r="42" spans="2:18" ht="15" customHeight="1" x14ac:dyDescent="0.15">
      <c r="B42" s="567">
        <v>33</v>
      </c>
      <c r="C42" s="568"/>
      <c r="D42" s="568"/>
      <c r="E42" s="568"/>
      <c r="F42" s="568"/>
      <c r="G42" s="568"/>
      <c r="H42" s="568"/>
      <c r="I42" s="568"/>
      <c r="J42" s="568"/>
      <c r="K42" s="569"/>
      <c r="L42" s="1">
        <v>590000</v>
      </c>
      <c r="M42" s="2"/>
      <c r="N42" s="6">
        <v>575000</v>
      </c>
      <c r="O42" s="4"/>
      <c r="P42" s="16" t="s">
        <v>40</v>
      </c>
      <c r="Q42" s="4">
        <v>605000</v>
      </c>
      <c r="R42" s="5"/>
    </row>
    <row r="43" spans="2:18" ht="15" customHeight="1" x14ac:dyDescent="0.15">
      <c r="B43" s="567">
        <v>34</v>
      </c>
      <c r="C43" s="568"/>
      <c r="D43" s="568"/>
      <c r="E43" s="568"/>
      <c r="F43" s="568"/>
      <c r="G43" s="568"/>
      <c r="H43" s="568"/>
      <c r="I43" s="568"/>
      <c r="J43" s="568"/>
      <c r="K43" s="569"/>
      <c r="L43" s="1">
        <v>620000</v>
      </c>
      <c r="M43" s="2"/>
      <c r="N43" s="6">
        <v>605000</v>
      </c>
      <c r="O43" s="4"/>
      <c r="P43" s="16" t="s">
        <v>40</v>
      </c>
      <c r="Q43" s="4">
        <v>635000</v>
      </c>
      <c r="R43" s="5"/>
    </row>
    <row r="44" spans="2:18" ht="15" customHeight="1" x14ac:dyDescent="0.15">
      <c r="B44" s="579">
        <v>35</v>
      </c>
      <c r="C44" s="580"/>
      <c r="D44" s="580"/>
      <c r="E44" s="580"/>
      <c r="F44" s="580"/>
      <c r="G44" s="580"/>
      <c r="H44" s="580"/>
      <c r="I44" s="580"/>
      <c r="J44" s="580"/>
      <c r="K44" s="581"/>
      <c r="L44" s="24">
        <v>650000</v>
      </c>
      <c r="M44" s="25"/>
      <c r="N44" s="26">
        <v>635000</v>
      </c>
      <c r="O44" s="27"/>
      <c r="P44" s="28" t="s">
        <v>40</v>
      </c>
      <c r="Q44" s="27">
        <v>665000</v>
      </c>
      <c r="R44" s="29"/>
    </row>
    <row r="45" spans="2:18" ht="15" customHeight="1" x14ac:dyDescent="0.15">
      <c r="B45" s="567">
        <v>36</v>
      </c>
      <c r="C45" s="568"/>
      <c r="D45" s="568"/>
      <c r="E45" s="568"/>
      <c r="F45" s="568"/>
      <c r="G45" s="568"/>
      <c r="H45" s="568"/>
      <c r="I45" s="568"/>
      <c r="J45" s="568"/>
      <c r="K45" s="569"/>
      <c r="L45" s="1">
        <v>680000</v>
      </c>
      <c r="M45" s="2"/>
      <c r="N45" s="6">
        <v>665000</v>
      </c>
      <c r="O45" s="4"/>
      <c r="P45" s="16" t="s">
        <v>40</v>
      </c>
      <c r="Q45" s="4">
        <v>695000</v>
      </c>
      <c r="R45" s="5"/>
    </row>
    <row r="46" spans="2:18" ht="15" customHeight="1" x14ac:dyDescent="0.15">
      <c r="B46" s="567">
        <v>37</v>
      </c>
      <c r="C46" s="568"/>
      <c r="D46" s="568"/>
      <c r="E46" s="568"/>
      <c r="F46" s="568"/>
      <c r="G46" s="568"/>
      <c r="H46" s="568"/>
      <c r="I46" s="568"/>
      <c r="J46" s="568"/>
      <c r="K46" s="569"/>
      <c r="L46" s="1">
        <v>710000</v>
      </c>
      <c r="M46" s="2"/>
      <c r="N46" s="6">
        <v>695000</v>
      </c>
      <c r="O46" s="4"/>
      <c r="P46" s="16" t="s">
        <v>40</v>
      </c>
      <c r="Q46" s="4">
        <v>730000</v>
      </c>
      <c r="R46" s="5"/>
    </row>
    <row r="47" spans="2:18" ht="15" customHeight="1" x14ac:dyDescent="0.15">
      <c r="B47" s="567">
        <v>38</v>
      </c>
      <c r="C47" s="568"/>
      <c r="D47" s="568"/>
      <c r="E47" s="568"/>
      <c r="F47" s="568"/>
      <c r="G47" s="568"/>
      <c r="H47" s="568"/>
      <c r="I47" s="568"/>
      <c r="J47" s="568"/>
      <c r="K47" s="569"/>
      <c r="L47" s="1">
        <v>750000</v>
      </c>
      <c r="M47" s="2"/>
      <c r="N47" s="6">
        <v>730000</v>
      </c>
      <c r="O47" s="4"/>
      <c r="P47" s="16" t="s">
        <v>40</v>
      </c>
      <c r="Q47" s="4">
        <v>770000</v>
      </c>
      <c r="R47" s="5"/>
    </row>
    <row r="48" spans="2:18" ht="15" customHeight="1" x14ac:dyDescent="0.15">
      <c r="B48" s="567">
        <v>39</v>
      </c>
      <c r="C48" s="568"/>
      <c r="D48" s="568"/>
      <c r="E48" s="568"/>
      <c r="F48" s="568"/>
      <c r="G48" s="568"/>
      <c r="H48" s="568"/>
      <c r="I48" s="568"/>
      <c r="J48" s="568"/>
      <c r="K48" s="569"/>
      <c r="L48" s="1">
        <v>790000</v>
      </c>
      <c r="M48" s="2"/>
      <c r="N48" s="6">
        <v>770000</v>
      </c>
      <c r="O48" s="4"/>
      <c r="P48" s="16" t="s">
        <v>40</v>
      </c>
      <c r="Q48" s="4">
        <v>810000</v>
      </c>
      <c r="R48" s="5"/>
    </row>
    <row r="49" spans="2:18" ht="15" customHeight="1" x14ac:dyDescent="0.15">
      <c r="B49" s="567">
        <v>40</v>
      </c>
      <c r="C49" s="568"/>
      <c r="D49" s="568"/>
      <c r="E49" s="568"/>
      <c r="F49" s="568"/>
      <c r="G49" s="568"/>
      <c r="H49" s="568"/>
      <c r="I49" s="568"/>
      <c r="J49" s="568"/>
      <c r="K49" s="569"/>
      <c r="L49" s="1">
        <v>830000</v>
      </c>
      <c r="M49" s="2"/>
      <c r="N49" s="6">
        <v>810000</v>
      </c>
      <c r="O49" s="4"/>
      <c r="P49" s="16" t="s">
        <v>40</v>
      </c>
      <c r="Q49" s="4">
        <v>855000</v>
      </c>
      <c r="R49" s="5"/>
    </row>
    <row r="50" spans="2:18" ht="15" customHeight="1" x14ac:dyDescent="0.15">
      <c r="B50" s="582">
        <v>41</v>
      </c>
      <c r="C50" s="583"/>
      <c r="D50" s="583"/>
      <c r="E50" s="583"/>
      <c r="F50" s="583"/>
      <c r="G50" s="583"/>
      <c r="H50" s="583"/>
      <c r="I50" s="583"/>
      <c r="J50" s="583"/>
      <c r="K50" s="584"/>
      <c r="L50" s="18">
        <v>880000</v>
      </c>
      <c r="M50" s="19"/>
      <c r="N50" s="20">
        <v>855000</v>
      </c>
      <c r="O50" s="21"/>
      <c r="P50" s="22" t="s">
        <v>40</v>
      </c>
      <c r="Q50" s="21">
        <v>905000</v>
      </c>
      <c r="R50" s="23"/>
    </row>
    <row r="51" spans="2:18" ht="15" customHeight="1" x14ac:dyDescent="0.15">
      <c r="B51" s="567">
        <v>42</v>
      </c>
      <c r="C51" s="568"/>
      <c r="D51" s="568"/>
      <c r="E51" s="568"/>
      <c r="F51" s="568"/>
      <c r="G51" s="568"/>
      <c r="H51" s="568"/>
      <c r="I51" s="568"/>
      <c r="J51" s="568"/>
      <c r="K51" s="569"/>
      <c r="L51" s="1">
        <v>930000</v>
      </c>
      <c r="M51" s="2"/>
      <c r="N51" s="6">
        <v>905000</v>
      </c>
      <c r="O51" s="4"/>
      <c r="P51" s="16" t="s">
        <v>40</v>
      </c>
      <c r="Q51" s="4">
        <v>955000</v>
      </c>
      <c r="R51" s="5"/>
    </row>
    <row r="52" spans="2:18" ht="15" customHeight="1" x14ac:dyDescent="0.15">
      <c r="B52" s="567">
        <v>43</v>
      </c>
      <c r="C52" s="568"/>
      <c r="D52" s="568"/>
      <c r="E52" s="568"/>
      <c r="F52" s="568"/>
      <c r="G52" s="568"/>
      <c r="H52" s="568"/>
      <c r="I52" s="568"/>
      <c r="J52" s="568"/>
      <c r="K52" s="569"/>
      <c r="L52" s="1">
        <v>980000</v>
      </c>
      <c r="M52" s="2"/>
      <c r="N52" s="6">
        <v>955000</v>
      </c>
      <c r="O52" s="4"/>
      <c r="P52" s="16" t="s">
        <v>40</v>
      </c>
      <c r="Q52" s="4">
        <v>1005000</v>
      </c>
      <c r="R52" s="5"/>
    </row>
    <row r="53" spans="2:18" ht="15" customHeight="1" x14ac:dyDescent="0.15">
      <c r="B53" s="567">
        <v>44</v>
      </c>
      <c r="C53" s="568"/>
      <c r="D53" s="568"/>
      <c r="E53" s="568"/>
      <c r="F53" s="568"/>
      <c r="G53" s="568"/>
      <c r="H53" s="568"/>
      <c r="I53" s="568"/>
      <c r="J53" s="568"/>
      <c r="K53" s="569"/>
      <c r="L53" s="1">
        <v>1030000</v>
      </c>
      <c r="M53" s="2"/>
      <c r="N53" s="6">
        <v>1005000</v>
      </c>
      <c r="O53" s="4"/>
      <c r="P53" s="16" t="s">
        <v>40</v>
      </c>
      <c r="Q53" s="4">
        <v>1055000</v>
      </c>
      <c r="R53" s="5"/>
    </row>
    <row r="54" spans="2:18" ht="15" customHeight="1" x14ac:dyDescent="0.15">
      <c r="B54" s="579">
        <v>45</v>
      </c>
      <c r="C54" s="580"/>
      <c r="D54" s="580"/>
      <c r="E54" s="580"/>
      <c r="F54" s="580"/>
      <c r="G54" s="580"/>
      <c r="H54" s="580"/>
      <c r="I54" s="580"/>
      <c r="J54" s="580"/>
      <c r="K54" s="581"/>
      <c r="L54" s="24">
        <v>1090000</v>
      </c>
      <c r="M54" s="25"/>
      <c r="N54" s="26">
        <v>1055000</v>
      </c>
      <c r="O54" s="27"/>
      <c r="P54" s="28" t="s">
        <v>40</v>
      </c>
      <c r="Q54" s="27">
        <v>1115000</v>
      </c>
      <c r="R54" s="29"/>
    </row>
    <row r="55" spans="2:18" ht="15" customHeight="1" x14ac:dyDescent="0.15">
      <c r="B55" s="567">
        <v>46</v>
      </c>
      <c r="C55" s="568"/>
      <c r="D55" s="568"/>
      <c r="E55" s="568"/>
      <c r="F55" s="568"/>
      <c r="G55" s="568"/>
      <c r="H55" s="568"/>
      <c r="I55" s="568"/>
      <c r="J55" s="568"/>
      <c r="K55" s="569"/>
      <c r="L55" s="1">
        <v>1150000</v>
      </c>
      <c r="M55" s="2"/>
      <c r="N55" s="6">
        <v>1115000</v>
      </c>
      <c r="O55" s="4"/>
      <c r="P55" s="16" t="s">
        <v>40</v>
      </c>
      <c r="Q55" s="4">
        <v>1175000</v>
      </c>
      <c r="R55" s="5"/>
    </row>
    <row r="56" spans="2:18" ht="15" customHeight="1" x14ac:dyDescent="0.15">
      <c r="B56" s="567">
        <v>47</v>
      </c>
      <c r="C56" s="568"/>
      <c r="D56" s="568"/>
      <c r="E56" s="568"/>
      <c r="F56" s="568"/>
      <c r="G56" s="568"/>
      <c r="H56" s="568"/>
      <c r="I56" s="568"/>
      <c r="J56" s="568"/>
      <c r="K56" s="569"/>
      <c r="L56" s="1">
        <v>1210000</v>
      </c>
      <c r="M56" s="2"/>
      <c r="N56" s="6">
        <v>1175000</v>
      </c>
      <c r="O56" s="4"/>
      <c r="P56" s="16" t="s">
        <v>41</v>
      </c>
      <c r="Q56" s="4">
        <v>1235000</v>
      </c>
      <c r="R56" s="5"/>
    </row>
    <row r="57" spans="2:18" ht="15" customHeight="1" x14ac:dyDescent="0.15">
      <c r="B57" s="567">
        <v>48</v>
      </c>
      <c r="C57" s="568"/>
      <c r="D57" s="568"/>
      <c r="E57" s="568"/>
      <c r="F57" s="568"/>
      <c r="G57" s="568"/>
      <c r="H57" s="568"/>
      <c r="I57" s="568"/>
      <c r="J57" s="568"/>
      <c r="K57" s="569"/>
      <c r="L57" s="1">
        <v>1270000</v>
      </c>
      <c r="M57" s="2"/>
      <c r="N57" s="6">
        <v>1235000</v>
      </c>
      <c r="O57" s="4"/>
      <c r="P57" s="16" t="s">
        <v>41</v>
      </c>
      <c r="Q57" s="4">
        <v>1295000</v>
      </c>
      <c r="R57" s="5"/>
    </row>
    <row r="58" spans="2:18" ht="15" customHeight="1" x14ac:dyDescent="0.15">
      <c r="B58" s="567">
        <v>49</v>
      </c>
      <c r="C58" s="568"/>
      <c r="D58" s="568"/>
      <c r="E58" s="568"/>
      <c r="F58" s="568"/>
      <c r="G58" s="568"/>
      <c r="H58" s="568"/>
      <c r="I58" s="568"/>
      <c r="J58" s="568"/>
      <c r="K58" s="569"/>
      <c r="L58" s="1">
        <v>1330000</v>
      </c>
      <c r="M58" s="2"/>
      <c r="N58" s="6">
        <v>1295000</v>
      </c>
      <c r="O58" s="4"/>
      <c r="P58" s="16" t="s">
        <v>41</v>
      </c>
      <c r="Q58" s="4">
        <v>1355000</v>
      </c>
      <c r="R58" s="5"/>
    </row>
    <row r="59" spans="2:18" ht="15" customHeight="1" thickBot="1" x14ac:dyDescent="0.2">
      <c r="B59" s="598">
        <v>50</v>
      </c>
      <c r="C59" s="599"/>
      <c r="D59" s="599"/>
      <c r="E59" s="599"/>
      <c r="F59" s="599"/>
      <c r="G59" s="599"/>
      <c r="H59" s="599"/>
      <c r="I59" s="599"/>
      <c r="J59" s="599"/>
      <c r="K59" s="609"/>
      <c r="L59" s="7">
        <v>1390000</v>
      </c>
      <c r="M59" s="8"/>
      <c r="N59" s="9">
        <v>1355000</v>
      </c>
      <c r="O59" s="10"/>
      <c r="P59" s="15" t="s">
        <v>40</v>
      </c>
      <c r="Q59" s="10"/>
      <c r="R59" s="11"/>
    </row>
  </sheetData>
  <mergeCells count="60">
    <mergeCell ref="B59:K59"/>
    <mergeCell ref="B49:K49"/>
    <mergeCell ref="B48:K48"/>
    <mergeCell ref="B46:K46"/>
    <mergeCell ref="B47:K47"/>
    <mergeCell ref="B55:K55"/>
    <mergeCell ref="B54:K54"/>
    <mergeCell ref="B53:K53"/>
    <mergeCell ref="B52:K52"/>
    <mergeCell ref="B56:K56"/>
    <mergeCell ref="B57:K57"/>
    <mergeCell ref="B58:K58"/>
    <mergeCell ref="B35:K35"/>
    <mergeCell ref="B44:K44"/>
    <mergeCell ref="B51:K51"/>
    <mergeCell ref="B50:K50"/>
    <mergeCell ref="B43:K43"/>
    <mergeCell ref="B42:K42"/>
    <mergeCell ref="B41:K41"/>
    <mergeCell ref="B45:K45"/>
    <mergeCell ref="B40:K40"/>
    <mergeCell ref="B39:K39"/>
    <mergeCell ref="B38:K38"/>
    <mergeCell ref="B37:K37"/>
    <mergeCell ref="B36:K36"/>
    <mergeCell ref="B22:K22"/>
    <mergeCell ref="B21:K21"/>
    <mergeCell ref="B17:K17"/>
    <mergeCell ref="B34:K34"/>
    <mergeCell ref="B33:K33"/>
    <mergeCell ref="B32:K32"/>
    <mergeCell ref="B31:K31"/>
    <mergeCell ref="B30:K30"/>
    <mergeCell ref="B29:K29"/>
    <mergeCell ref="B28:K28"/>
    <mergeCell ref="B27:K27"/>
    <mergeCell ref="B26:K26"/>
    <mergeCell ref="B25:K25"/>
    <mergeCell ref="B24:K24"/>
    <mergeCell ref="B23:K23"/>
    <mergeCell ref="L9:M9"/>
    <mergeCell ref="N9:O9"/>
    <mergeCell ref="B1:R2"/>
    <mergeCell ref="B3:M4"/>
    <mergeCell ref="N3:R8"/>
    <mergeCell ref="B5:K5"/>
    <mergeCell ref="L5:M8"/>
    <mergeCell ref="Q9:R9"/>
    <mergeCell ref="B9:K9"/>
    <mergeCell ref="B16:K16"/>
    <mergeCell ref="B6:K8"/>
    <mergeCell ref="B14:K14"/>
    <mergeCell ref="B20:K20"/>
    <mergeCell ref="B19:K19"/>
    <mergeCell ref="B18:K18"/>
    <mergeCell ref="B15:K15"/>
    <mergeCell ref="B10:K10"/>
    <mergeCell ref="B11:K11"/>
    <mergeCell ref="B12:K12"/>
    <mergeCell ref="B13:K13"/>
  </mergeCells>
  <phoneticPr fontId="3"/>
  <pageMargins left="0.98425196850393704" right="0.78740157480314965" top="0.98425196850393704" bottom="0.78740157480314965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AI41"/>
  <sheetViews>
    <sheetView showGridLines="0" workbookViewId="0"/>
  </sheetViews>
  <sheetFormatPr defaultColWidth="1.625" defaultRowHeight="15" customHeight="1" x14ac:dyDescent="0.15"/>
  <cols>
    <col min="1" max="1" width="1.625" customWidth="1"/>
    <col min="2" max="11" width="1.875" customWidth="1"/>
    <col min="12" max="12" width="15.625" customWidth="1"/>
    <col min="13" max="13" width="1.625" customWidth="1"/>
    <col min="14" max="14" width="15.625" customWidth="1"/>
    <col min="15" max="15" width="1.625" customWidth="1"/>
    <col min="16" max="16" width="5.625" customWidth="1"/>
    <col min="17" max="17" width="15.625" customWidth="1"/>
    <col min="22" max="22" width="1.625" customWidth="1"/>
  </cols>
  <sheetData>
    <row r="1" spans="2:35" ht="15" customHeight="1" x14ac:dyDescent="0.15">
      <c r="B1" s="589" t="s">
        <v>44</v>
      </c>
      <c r="C1" s="589"/>
      <c r="D1" s="589"/>
      <c r="E1" s="589"/>
      <c r="F1" s="589"/>
      <c r="G1" s="589"/>
      <c r="H1" s="589"/>
      <c r="I1" s="589"/>
      <c r="J1" s="589"/>
      <c r="K1" s="589"/>
      <c r="L1" s="589"/>
      <c r="M1" s="589"/>
      <c r="N1" s="589"/>
      <c r="O1" s="589"/>
      <c r="P1" s="589"/>
      <c r="Q1" s="589"/>
      <c r="R1" s="589"/>
    </row>
    <row r="2" spans="2:35" ht="15" customHeight="1" thickBot="1" x14ac:dyDescent="0.2">
      <c r="B2" s="590"/>
      <c r="C2" s="590"/>
      <c r="D2" s="590"/>
      <c r="E2" s="590"/>
      <c r="F2" s="590"/>
      <c r="G2" s="590"/>
      <c r="H2" s="590"/>
      <c r="I2" s="590"/>
      <c r="J2" s="590"/>
      <c r="K2" s="590"/>
      <c r="L2" s="590"/>
      <c r="M2" s="590"/>
      <c r="N2" s="590"/>
      <c r="O2" s="590"/>
      <c r="P2" s="590"/>
      <c r="Q2" s="590"/>
      <c r="R2" s="590"/>
    </row>
    <row r="3" spans="2:35" ht="15" customHeight="1" x14ac:dyDescent="0.15">
      <c r="B3" s="591" t="s">
        <v>33</v>
      </c>
      <c r="C3" s="592"/>
      <c r="D3" s="592"/>
      <c r="E3" s="592"/>
      <c r="F3" s="592"/>
      <c r="G3" s="592"/>
      <c r="H3" s="592"/>
      <c r="I3" s="592"/>
      <c r="J3" s="592"/>
      <c r="K3" s="592"/>
      <c r="L3" s="592"/>
      <c r="M3" s="593"/>
      <c r="N3" s="591" t="s">
        <v>34</v>
      </c>
      <c r="O3" s="592"/>
      <c r="P3" s="592"/>
      <c r="Q3" s="592"/>
      <c r="R3" s="593"/>
    </row>
    <row r="4" spans="2:35" ht="15" customHeight="1" x14ac:dyDescent="0.15">
      <c r="B4" s="594"/>
      <c r="C4" s="595"/>
      <c r="D4" s="595"/>
      <c r="E4" s="595"/>
      <c r="F4" s="595"/>
      <c r="G4" s="595"/>
      <c r="H4" s="595"/>
      <c r="I4" s="595"/>
      <c r="J4" s="595"/>
      <c r="K4" s="595"/>
      <c r="L4" s="595"/>
      <c r="M4" s="596"/>
      <c r="N4" s="567"/>
      <c r="O4" s="568"/>
      <c r="P4" s="568"/>
      <c r="Q4" s="568"/>
      <c r="R4" s="597"/>
    </row>
    <row r="5" spans="2:35" ht="15" customHeight="1" x14ac:dyDescent="0.15">
      <c r="B5" s="601" t="s">
        <v>35</v>
      </c>
      <c r="C5" s="602"/>
      <c r="D5" s="602"/>
      <c r="E5" s="602"/>
      <c r="F5" s="602"/>
      <c r="G5" s="602"/>
      <c r="H5" s="602"/>
      <c r="I5" s="602"/>
      <c r="J5" s="602"/>
      <c r="K5" s="603"/>
      <c r="L5" s="604" t="s">
        <v>36</v>
      </c>
      <c r="M5" s="605"/>
      <c r="N5" s="567"/>
      <c r="O5" s="568"/>
      <c r="P5" s="568"/>
      <c r="Q5" s="568"/>
      <c r="R5" s="597"/>
    </row>
    <row r="6" spans="2:35" ht="15" customHeight="1" x14ac:dyDescent="0.15">
      <c r="B6" s="610" t="s">
        <v>42</v>
      </c>
      <c r="C6" s="611"/>
      <c r="D6" s="611"/>
      <c r="E6" s="611"/>
      <c r="F6" s="611"/>
      <c r="G6" s="611"/>
      <c r="H6" s="611"/>
      <c r="I6" s="611"/>
      <c r="J6" s="611"/>
      <c r="K6" s="611"/>
      <c r="L6" s="606"/>
      <c r="M6" s="597"/>
      <c r="N6" s="567"/>
      <c r="O6" s="568"/>
      <c r="P6" s="568"/>
      <c r="Q6" s="568"/>
      <c r="R6" s="597"/>
      <c r="V6" s="612">
        <v>44075</v>
      </c>
      <c r="W6" s="612"/>
      <c r="X6" s="612"/>
      <c r="Y6" s="612"/>
      <c r="Z6" s="612"/>
      <c r="AA6" s="612"/>
      <c r="AB6" s="612"/>
      <c r="AC6" s="612"/>
      <c r="AD6" s="612"/>
      <c r="AE6" s="13"/>
      <c r="AF6" s="13"/>
      <c r="AG6" s="13"/>
      <c r="AH6" s="13"/>
      <c r="AI6" s="13"/>
    </row>
    <row r="7" spans="2:35" ht="18" customHeight="1" x14ac:dyDescent="0.15">
      <c r="B7" s="570" t="s">
        <v>45</v>
      </c>
      <c r="C7" s="571"/>
      <c r="D7" s="571"/>
      <c r="E7" s="571"/>
      <c r="F7" s="571"/>
      <c r="G7" s="571"/>
      <c r="H7" s="571"/>
      <c r="I7" s="571"/>
      <c r="J7" s="571"/>
      <c r="K7" s="572"/>
      <c r="L7" s="606"/>
      <c r="M7" s="597"/>
      <c r="N7" s="567"/>
      <c r="O7" s="568"/>
      <c r="P7" s="568"/>
      <c r="Q7" s="568"/>
      <c r="R7" s="597"/>
      <c r="V7" s="14" t="s">
        <v>43</v>
      </c>
      <c r="W7" s="14"/>
      <c r="X7" s="14"/>
      <c r="Y7" s="14"/>
      <c r="Z7" s="14"/>
      <c r="AA7" s="14"/>
      <c r="AB7" s="14"/>
      <c r="AC7" s="14"/>
      <c r="AD7" s="14"/>
    </row>
    <row r="8" spans="2:35" ht="18" customHeight="1" thickBot="1" x14ac:dyDescent="0.2">
      <c r="B8" s="576"/>
      <c r="C8" s="577"/>
      <c r="D8" s="577"/>
      <c r="E8" s="577"/>
      <c r="F8" s="577"/>
      <c r="G8" s="577"/>
      <c r="H8" s="577"/>
      <c r="I8" s="577"/>
      <c r="J8" s="577"/>
      <c r="K8" s="578"/>
      <c r="L8" s="607"/>
      <c r="M8" s="600"/>
      <c r="N8" s="598"/>
      <c r="O8" s="599"/>
      <c r="P8" s="599"/>
      <c r="Q8" s="599"/>
      <c r="R8" s="600"/>
    </row>
    <row r="9" spans="2:35" ht="15" customHeight="1" x14ac:dyDescent="0.15">
      <c r="B9" s="614"/>
      <c r="C9" s="613"/>
      <c r="D9" s="613"/>
      <c r="E9" s="613"/>
      <c r="F9" s="615"/>
      <c r="G9" s="608"/>
      <c r="H9" s="613"/>
      <c r="I9" s="613"/>
      <c r="J9" s="613"/>
      <c r="K9" s="613"/>
      <c r="L9" s="585" t="s">
        <v>27</v>
      </c>
      <c r="M9" s="586"/>
      <c r="N9" s="587" t="s">
        <v>38</v>
      </c>
      <c r="O9" s="588"/>
      <c r="P9" s="17"/>
      <c r="Q9" s="588" t="s">
        <v>39</v>
      </c>
      <c r="R9" s="586"/>
    </row>
    <row r="10" spans="2:35" ht="15" customHeight="1" x14ac:dyDescent="0.15">
      <c r="B10" s="567">
        <v>1</v>
      </c>
      <c r="C10" s="568"/>
      <c r="D10" s="568"/>
      <c r="E10" s="568"/>
      <c r="F10" s="568"/>
      <c r="G10" s="568"/>
      <c r="H10" s="568"/>
      <c r="I10" s="568"/>
      <c r="J10" s="568"/>
      <c r="K10" s="569"/>
      <c r="L10" s="12">
        <v>88000</v>
      </c>
      <c r="M10" s="2"/>
      <c r="N10" s="6">
        <v>0</v>
      </c>
      <c r="O10" s="3"/>
      <c r="P10" s="16" t="s">
        <v>40</v>
      </c>
      <c r="Q10" s="4">
        <v>93000</v>
      </c>
      <c r="R10" s="5"/>
    </row>
    <row r="11" spans="2:35" ht="15" customHeight="1" x14ac:dyDescent="0.15">
      <c r="B11" s="567">
        <v>2</v>
      </c>
      <c r="C11" s="568"/>
      <c r="D11" s="568"/>
      <c r="E11" s="568"/>
      <c r="F11" s="568"/>
      <c r="G11" s="568"/>
      <c r="H11" s="568"/>
      <c r="I11" s="568"/>
      <c r="J11" s="568"/>
      <c r="K11" s="569"/>
      <c r="L11" s="1">
        <v>98000</v>
      </c>
      <c r="M11" s="2"/>
      <c r="N11" s="6">
        <v>93000</v>
      </c>
      <c r="O11" s="4"/>
      <c r="P11" s="16" t="s">
        <v>40</v>
      </c>
      <c r="Q11" s="4">
        <v>101000</v>
      </c>
      <c r="R11" s="5"/>
    </row>
    <row r="12" spans="2:35" ht="15" customHeight="1" x14ac:dyDescent="0.15">
      <c r="B12" s="567">
        <v>3</v>
      </c>
      <c r="C12" s="568"/>
      <c r="D12" s="568"/>
      <c r="E12" s="568"/>
      <c r="F12" s="568"/>
      <c r="G12" s="568"/>
      <c r="H12" s="568"/>
      <c r="I12" s="568"/>
      <c r="J12" s="568"/>
      <c r="K12" s="569"/>
      <c r="L12" s="1">
        <v>104000</v>
      </c>
      <c r="M12" s="2"/>
      <c r="N12" s="6">
        <v>101000</v>
      </c>
      <c r="O12" s="4"/>
      <c r="P12" s="16" t="s">
        <v>40</v>
      </c>
      <c r="Q12" s="4">
        <v>107000</v>
      </c>
      <c r="R12" s="5"/>
    </row>
    <row r="13" spans="2:35" ht="15" customHeight="1" x14ac:dyDescent="0.15">
      <c r="B13" s="567">
        <v>4</v>
      </c>
      <c r="C13" s="568"/>
      <c r="D13" s="568"/>
      <c r="E13" s="568"/>
      <c r="F13" s="568"/>
      <c r="G13" s="568"/>
      <c r="H13" s="568"/>
      <c r="I13" s="568"/>
      <c r="J13" s="568"/>
      <c r="K13" s="569"/>
      <c r="L13" s="1">
        <v>110000</v>
      </c>
      <c r="M13" s="2"/>
      <c r="N13" s="4">
        <v>107000</v>
      </c>
      <c r="P13" s="16" t="s">
        <v>40</v>
      </c>
      <c r="Q13" s="4">
        <v>114000</v>
      </c>
      <c r="R13" s="5"/>
    </row>
    <row r="14" spans="2:35" ht="15" customHeight="1" x14ac:dyDescent="0.15">
      <c r="B14" s="567">
        <v>5</v>
      </c>
      <c r="C14" s="568"/>
      <c r="D14" s="568"/>
      <c r="E14" s="568"/>
      <c r="F14" s="568"/>
      <c r="G14" s="568"/>
      <c r="H14" s="568"/>
      <c r="I14" s="568"/>
      <c r="J14" s="568"/>
      <c r="K14" s="569"/>
      <c r="L14" s="1">
        <v>118000</v>
      </c>
      <c r="M14" s="2"/>
      <c r="N14" s="6">
        <v>114000</v>
      </c>
      <c r="O14" s="4"/>
      <c r="P14" s="16" t="s">
        <v>40</v>
      </c>
      <c r="Q14" s="4">
        <v>122000</v>
      </c>
      <c r="R14" s="5"/>
    </row>
    <row r="15" spans="2:35" ht="15" customHeight="1" x14ac:dyDescent="0.15">
      <c r="B15" s="582">
        <v>6</v>
      </c>
      <c r="C15" s="583"/>
      <c r="D15" s="583"/>
      <c r="E15" s="583"/>
      <c r="F15" s="583"/>
      <c r="G15" s="583"/>
      <c r="H15" s="583"/>
      <c r="I15" s="583"/>
      <c r="J15" s="583"/>
      <c r="K15" s="584"/>
      <c r="L15" s="18">
        <v>126000</v>
      </c>
      <c r="M15" s="19"/>
      <c r="N15" s="20">
        <v>122000</v>
      </c>
      <c r="O15" s="21"/>
      <c r="P15" s="22" t="s">
        <v>40</v>
      </c>
      <c r="Q15" s="21">
        <v>130000</v>
      </c>
      <c r="R15" s="23"/>
    </row>
    <row r="16" spans="2:35" ht="15" customHeight="1" x14ac:dyDescent="0.15">
      <c r="B16" s="567">
        <v>7</v>
      </c>
      <c r="C16" s="568"/>
      <c r="D16" s="568"/>
      <c r="E16" s="568"/>
      <c r="F16" s="568"/>
      <c r="G16" s="568"/>
      <c r="H16" s="568"/>
      <c r="I16" s="568"/>
      <c r="J16" s="568"/>
      <c r="K16" s="569"/>
      <c r="L16" s="1">
        <v>134000</v>
      </c>
      <c r="M16" s="2"/>
      <c r="N16" s="6">
        <v>130000</v>
      </c>
      <c r="O16" s="4"/>
      <c r="P16" s="16" t="s">
        <v>40</v>
      </c>
      <c r="Q16" s="4">
        <v>138000</v>
      </c>
      <c r="R16" s="5"/>
    </row>
    <row r="17" spans="2:18" ht="15" customHeight="1" x14ac:dyDescent="0.15">
      <c r="B17" s="567">
        <v>8</v>
      </c>
      <c r="C17" s="568"/>
      <c r="D17" s="568"/>
      <c r="E17" s="568"/>
      <c r="F17" s="568"/>
      <c r="G17" s="568"/>
      <c r="H17" s="568"/>
      <c r="I17" s="568"/>
      <c r="J17" s="568"/>
      <c r="K17" s="569"/>
      <c r="L17" s="1">
        <v>142000</v>
      </c>
      <c r="M17" s="2"/>
      <c r="N17" s="6">
        <v>138000</v>
      </c>
      <c r="O17" s="4"/>
      <c r="P17" s="16" t="s">
        <v>40</v>
      </c>
      <c r="Q17" s="4">
        <v>146000</v>
      </c>
      <c r="R17" s="5"/>
    </row>
    <row r="18" spans="2:18" ht="15" customHeight="1" x14ac:dyDescent="0.15">
      <c r="B18" s="567">
        <v>9</v>
      </c>
      <c r="C18" s="568"/>
      <c r="D18" s="568"/>
      <c r="E18" s="568"/>
      <c r="F18" s="568"/>
      <c r="G18" s="568"/>
      <c r="H18" s="568"/>
      <c r="I18" s="568"/>
      <c r="J18" s="568"/>
      <c r="K18" s="569"/>
      <c r="L18" s="1">
        <v>150000</v>
      </c>
      <c r="M18" s="2"/>
      <c r="N18" s="6">
        <v>146000</v>
      </c>
      <c r="O18" s="4"/>
      <c r="P18" s="16" t="s">
        <v>40</v>
      </c>
      <c r="Q18" s="4">
        <v>155000</v>
      </c>
      <c r="R18" s="5"/>
    </row>
    <row r="19" spans="2:18" ht="15" customHeight="1" x14ac:dyDescent="0.15">
      <c r="B19" s="579">
        <v>10</v>
      </c>
      <c r="C19" s="580"/>
      <c r="D19" s="580"/>
      <c r="E19" s="580"/>
      <c r="F19" s="580"/>
      <c r="G19" s="580"/>
      <c r="H19" s="580"/>
      <c r="I19" s="580"/>
      <c r="J19" s="580"/>
      <c r="K19" s="581"/>
      <c r="L19" s="24">
        <v>160000</v>
      </c>
      <c r="M19" s="25"/>
      <c r="N19" s="26">
        <v>155000</v>
      </c>
      <c r="O19" s="27"/>
      <c r="P19" s="28" t="s">
        <v>40</v>
      </c>
      <c r="Q19" s="27">
        <v>165000</v>
      </c>
      <c r="R19" s="29"/>
    </row>
    <row r="20" spans="2:18" ht="15" customHeight="1" x14ac:dyDescent="0.15">
      <c r="B20" s="567">
        <v>11</v>
      </c>
      <c r="C20" s="568"/>
      <c r="D20" s="568"/>
      <c r="E20" s="568"/>
      <c r="F20" s="568"/>
      <c r="G20" s="568"/>
      <c r="H20" s="568"/>
      <c r="I20" s="568"/>
      <c r="J20" s="568"/>
      <c r="K20" s="569"/>
      <c r="L20" s="1">
        <v>170000</v>
      </c>
      <c r="M20" s="2"/>
      <c r="N20" s="6">
        <v>165000</v>
      </c>
      <c r="O20" s="4"/>
      <c r="P20" s="16" t="s">
        <v>40</v>
      </c>
      <c r="Q20" s="4">
        <v>175000</v>
      </c>
      <c r="R20" s="5"/>
    </row>
    <row r="21" spans="2:18" ht="15" customHeight="1" x14ac:dyDescent="0.15">
      <c r="B21" s="567">
        <v>12</v>
      </c>
      <c r="C21" s="568"/>
      <c r="D21" s="568"/>
      <c r="E21" s="568"/>
      <c r="F21" s="568"/>
      <c r="G21" s="568"/>
      <c r="H21" s="568"/>
      <c r="I21" s="568"/>
      <c r="J21" s="568"/>
      <c r="K21" s="569"/>
      <c r="L21" s="1">
        <v>180000</v>
      </c>
      <c r="M21" s="2"/>
      <c r="N21" s="6">
        <v>175000</v>
      </c>
      <c r="O21" s="4"/>
      <c r="P21" s="16" t="s">
        <v>40</v>
      </c>
      <c r="Q21" s="4">
        <v>185000</v>
      </c>
      <c r="R21" s="5"/>
    </row>
    <row r="22" spans="2:18" ht="15" customHeight="1" x14ac:dyDescent="0.15">
      <c r="B22" s="567">
        <v>13</v>
      </c>
      <c r="C22" s="568"/>
      <c r="D22" s="568"/>
      <c r="E22" s="568"/>
      <c r="F22" s="568"/>
      <c r="G22" s="568"/>
      <c r="H22" s="568"/>
      <c r="I22" s="568"/>
      <c r="J22" s="568"/>
      <c r="K22" s="569"/>
      <c r="L22" s="1">
        <v>190000</v>
      </c>
      <c r="M22" s="2"/>
      <c r="N22" s="6">
        <v>185000</v>
      </c>
      <c r="O22" s="4"/>
      <c r="P22" s="16" t="s">
        <v>40</v>
      </c>
      <c r="Q22" s="4">
        <v>195000</v>
      </c>
      <c r="R22" s="5"/>
    </row>
    <row r="23" spans="2:18" ht="15" customHeight="1" x14ac:dyDescent="0.15">
      <c r="B23" s="567">
        <v>14</v>
      </c>
      <c r="C23" s="568"/>
      <c r="D23" s="568"/>
      <c r="E23" s="568"/>
      <c r="F23" s="568"/>
      <c r="G23" s="568"/>
      <c r="H23" s="568"/>
      <c r="I23" s="568"/>
      <c r="J23" s="568"/>
      <c r="K23" s="569"/>
      <c r="L23" s="1">
        <v>200000</v>
      </c>
      <c r="M23" s="2"/>
      <c r="N23" s="6">
        <v>195000</v>
      </c>
      <c r="O23" s="4"/>
      <c r="P23" s="16" t="s">
        <v>40</v>
      </c>
      <c r="Q23" s="4">
        <v>210000</v>
      </c>
      <c r="R23" s="5"/>
    </row>
    <row r="24" spans="2:18" ht="15" customHeight="1" x14ac:dyDescent="0.15">
      <c r="B24" s="567">
        <v>15</v>
      </c>
      <c r="C24" s="568"/>
      <c r="D24" s="568"/>
      <c r="E24" s="568"/>
      <c r="F24" s="568"/>
      <c r="G24" s="568"/>
      <c r="H24" s="568"/>
      <c r="I24" s="568"/>
      <c r="J24" s="568"/>
      <c r="K24" s="569"/>
      <c r="L24" s="1">
        <v>220000</v>
      </c>
      <c r="M24" s="2"/>
      <c r="N24" s="6">
        <v>210000</v>
      </c>
      <c r="O24" s="4"/>
      <c r="P24" s="16" t="s">
        <v>40</v>
      </c>
      <c r="Q24" s="4">
        <v>230000</v>
      </c>
      <c r="R24" s="5"/>
    </row>
    <row r="25" spans="2:18" ht="15" customHeight="1" x14ac:dyDescent="0.15">
      <c r="B25" s="582">
        <v>16</v>
      </c>
      <c r="C25" s="583"/>
      <c r="D25" s="583"/>
      <c r="E25" s="583"/>
      <c r="F25" s="583"/>
      <c r="G25" s="583"/>
      <c r="H25" s="583"/>
      <c r="I25" s="583"/>
      <c r="J25" s="583"/>
      <c r="K25" s="584"/>
      <c r="L25" s="18">
        <v>240000</v>
      </c>
      <c r="M25" s="19"/>
      <c r="N25" s="20">
        <v>230000</v>
      </c>
      <c r="O25" s="21"/>
      <c r="P25" s="22" t="s">
        <v>40</v>
      </c>
      <c r="Q25" s="21">
        <v>250000</v>
      </c>
      <c r="R25" s="23"/>
    </row>
    <row r="26" spans="2:18" ht="15" customHeight="1" x14ac:dyDescent="0.15">
      <c r="B26" s="567">
        <v>17</v>
      </c>
      <c r="C26" s="568"/>
      <c r="D26" s="568"/>
      <c r="E26" s="568"/>
      <c r="F26" s="568"/>
      <c r="G26" s="568"/>
      <c r="H26" s="568"/>
      <c r="I26" s="568"/>
      <c r="J26" s="568"/>
      <c r="K26" s="569"/>
      <c r="L26" s="1">
        <v>260000</v>
      </c>
      <c r="M26" s="2"/>
      <c r="N26" s="6">
        <v>250000</v>
      </c>
      <c r="O26" s="4"/>
      <c r="P26" s="16" t="s">
        <v>40</v>
      </c>
      <c r="Q26" s="4">
        <v>270000</v>
      </c>
      <c r="R26" s="5"/>
    </row>
    <row r="27" spans="2:18" ht="15" customHeight="1" x14ac:dyDescent="0.15">
      <c r="B27" s="567">
        <v>18</v>
      </c>
      <c r="C27" s="568"/>
      <c r="D27" s="568"/>
      <c r="E27" s="568"/>
      <c r="F27" s="568"/>
      <c r="G27" s="568"/>
      <c r="H27" s="568"/>
      <c r="I27" s="568"/>
      <c r="J27" s="568"/>
      <c r="K27" s="569"/>
      <c r="L27" s="1">
        <v>280000</v>
      </c>
      <c r="M27" s="2"/>
      <c r="N27" s="6">
        <v>270000</v>
      </c>
      <c r="O27" s="4"/>
      <c r="P27" s="16" t="s">
        <v>40</v>
      </c>
      <c r="Q27" s="4">
        <v>290000</v>
      </c>
      <c r="R27" s="5"/>
    </row>
    <row r="28" spans="2:18" ht="15" customHeight="1" x14ac:dyDescent="0.15">
      <c r="B28" s="567">
        <v>19</v>
      </c>
      <c r="C28" s="568"/>
      <c r="D28" s="568"/>
      <c r="E28" s="568"/>
      <c r="F28" s="568"/>
      <c r="G28" s="568"/>
      <c r="H28" s="568"/>
      <c r="I28" s="568"/>
      <c r="J28" s="568"/>
      <c r="K28" s="569"/>
      <c r="L28" s="1">
        <v>300000</v>
      </c>
      <c r="M28" s="2"/>
      <c r="N28" s="6">
        <v>290000</v>
      </c>
      <c r="O28" s="4"/>
      <c r="P28" s="16" t="s">
        <v>40</v>
      </c>
      <c r="Q28" s="4">
        <v>310000</v>
      </c>
      <c r="R28" s="5"/>
    </row>
    <row r="29" spans="2:18" ht="15" customHeight="1" x14ac:dyDescent="0.15">
      <c r="B29" s="579">
        <v>20</v>
      </c>
      <c r="C29" s="580"/>
      <c r="D29" s="580"/>
      <c r="E29" s="580"/>
      <c r="F29" s="580"/>
      <c r="G29" s="580"/>
      <c r="H29" s="580"/>
      <c r="I29" s="580"/>
      <c r="J29" s="580"/>
      <c r="K29" s="581"/>
      <c r="L29" s="24">
        <v>320000</v>
      </c>
      <c r="M29" s="25"/>
      <c r="N29" s="26">
        <v>310000</v>
      </c>
      <c r="O29" s="27"/>
      <c r="P29" s="28" t="s">
        <v>40</v>
      </c>
      <c r="Q29" s="27">
        <v>330000</v>
      </c>
      <c r="R29" s="29"/>
    </row>
    <row r="30" spans="2:18" ht="15" customHeight="1" x14ac:dyDescent="0.15">
      <c r="B30" s="567">
        <v>21</v>
      </c>
      <c r="C30" s="568"/>
      <c r="D30" s="568"/>
      <c r="E30" s="568"/>
      <c r="F30" s="568"/>
      <c r="G30" s="568"/>
      <c r="H30" s="568"/>
      <c r="I30" s="568"/>
      <c r="J30" s="568"/>
      <c r="K30" s="569"/>
      <c r="L30" s="1">
        <v>340000</v>
      </c>
      <c r="M30" s="2"/>
      <c r="N30" s="6">
        <v>330000</v>
      </c>
      <c r="O30" s="4"/>
      <c r="P30" s="16" t="s">
        <v>40</v>
      </c>
      <c r="Q30" s="4">
        <v>350000</v>
      </c>
      <c r="R30" s="5"/>
    </row>
    <row r="31" spans="2:18" ht="15" customHeight="1" x14ac:dyDescent="0.15">
      <c r="B31" s="567">
        <v>22</v>
      </c>
      <c r="C31" s="568"/>
      <c r="D31" s="568"/>
      <c r="E31" s="568"/>
      <c r="F31" s="568"/>
      <c r="G31" s="568"/>
      <c r="H31" s="568"/>
      <c r="I31" s="568"/>
      <c r="J31" s="568"/>
      <c r="K31" s="569"/>
      <c r="L31" s="1">
        <v>360000</v>
      </c>
      <c r="M31" s="2"/>
      <c r="N31" s="6">
        <v>350000</v>
      </c>
      <c r="O31" s="4"/>
      <c r="P31" s="16" t="s">
        <v>40</v>
      </c>
      <c r="Q31" s="4">
        <v>370000</v>
      </c>
      <c r="R31" s="5"/>
    </row>
    <row r="32" spans="2:18" ht="15" customHeight="1" x14ac:dyDescent="0.15">
      <c r="B32" s="567">
        <v>23</v>
      </c>
      <c r="C32" s="568"/>
      <c r="D32" s="568"/>
      <c r="E32" s="568"/>
      <c r="F32" s="568"/>
      <c r="G32" s="568"/>
      <c r="H32" s="568"/>
      <c r="I32" s="568"/>
      <c r="J32" s="568"/>
      <c r="K32" s="569"/>
      <c r="L32" s="1">
        <v>380000</v>
      </c>
      <c r="M32" s="2"/>
      <c r="N32" s="6">
        <v>370000</v>
      </c>
      <c r="O32" s="4"/>
      <c r="P32" s="16" t="s">
        <v>40</v>
      </c>
      <c r="Q32" s="4">
        <v>395000</v>
      </c>
      <c r="R32" s="5"/>
    </row>
    <row r="33" spans="2:18" ht="15" customHeight="1" x14ac:dyDescent="0.15">
      <c r="B33" s="567">
        <v>24</v>
      </c>
      <c r="C33" s="568"/>
      <c r="D33" s="568"/>
      <c r="E33" s="568"/>
      <c r="F33" s="568"/>
      <c r="G33" s="568"/>
      <c r="H33" s="568"/>
      <c r="I33" s="568"/>
      <c r="J33" s="568"/>
      <c r="K33" s="569"/>
      <c r="L33" s="1">
        <v>410000</v>
      </c>
      <c r="M33" s="2"/>
      <c r="N33" s="6">
        <v>395000</v>
      </c>
      <c r="O33" s="4"/>
      <c r="P33" s="16" t="s">
        <v>40</v>
      </c>
      <c r="Q33" s="4">
        <v>425000</v>
      </c>
      <c r="R33" s="5"/>
    </row>
    <row r="34" spans="2:18" ht="15" customHeight="1" x14ac:dyDescent="0.15">
      <c r="B34" s="567">
        <v>25</v>
      </c>
      <c r="C34" s="568"/>
      <c r="D34" s="568"/>
      <c r="E34" s="568"/>
      <c r="F34" s="568"/>
      <c r="G34" s="568"/>
      <c r="H34" s="568"/>
      <c r="I34" s="568"/>
      <c r="J34" s="568"/>
      <c r="K34" s="569"/>
      <c r="L34" s="1">
        <v>440000</v>
      </c>
      <c r="M34" s="2"/>
      <c r="N34" s="6">
        <v>425000</v>
      </c>
      <c r="O34" s="4"/>
      <c r="P34" s="16" t="s">
        <v>40</v>
      </c>
      <c r="Q34" s="4">
        <v>455000</v>
      </c>
      <c r="R34" s="5"/>
    </row>
    <row r="35" spans="2:18" ht="15" customHeight="1" x14ac:dyDescent="0.15">
      <c r="B35" s="582">
        <v>26</v>
      </c>
      <c r="C35" s="583"/>
      <c r="D35" s="583"/>
      <c r="E35" s="583"/>
      <c r="F35" s="583"/>
      <c r="G35" s="583"/>
      <c r="H35" s="583"/>
      <c r="I35" s="583"/>
      <c r="J35" s="583"/>
      <c r="K35" s="584"/>
      <c r="L35" s="18">
        <v>470000</v>
      </c>
      <c r="M35" s="19"/>
      <c r="N35" s="20">
        <v>455000</v>
      </c>
      <c r="O35" s="21"/>
      <c r="P35" s="22" t="s">
        <v>40</v>
      </c>
      <c r="Q35" s="21">
        <v>485000</v>
      </c>
      <c r="R35" s="23"/>
    </row>
    <row r="36" spans="2:18" ht="15" customHeight="1" x14ac:dyDescent="0.15">
      <c r="B36" s="567">
        <v>27</v>
      </c>
      <c r="C36" s="568"/>
      <c r="D36" s="568"/>
      <c r="E36" s="568"/>
      <c r="F36" s="568"/>
      <c r="G36" s="568"/>
      <c r="H36" s="568"/>
      <c r="I36" s="568"/>
      <c r="J36" s="568"/>
      <c r="K36" s="569"/>
      <c r="L36" s="1">
        <v>500000</v>
      </c>
      <c r="M36" s="2"/>
      <c r="N36" s="6">
        <v>485000</v>
      </c>
      <c r="O36" s="4"/>
      <c r="P36" s="16" t="s">
        <v>40</v>
      </c>
      <c r="Q36" s="4">
        <v>515000</v>
      </c>
      <c r="R36" s="5"/>
    </row>
    <row r="37" spans="2:18" ht="15" customHeight="1" x14ac:dyDescent="0.15">
      <c r="B37" s="567">
        <v>28</v>
      </c>
      <c r="C37" s="568"/>
      <c r="D37" s="568"/>
      <c r="E37" s="568"/>
      <c r="F37" s="568"/>
      <c r="G37" s="568"/>
      <c r="H37" s="568"/>
      <c r="I37" s="568"/>
      <c r="J37" s="568"/>
      <c r="K37" s="569"/>
      <c r="L37" s="1">
        <v>530000</v>
      </c>
      <c r="M37" s="2"/>
      <c r="N37" s="6">
        <v>515000</v>
      </c>
      <c r="O37" s="4"/>
      <c r="P37" s="16" t="s">
        <v>40</v>
      </c>
      <c r="Q37" s="4">
        <v>545000</v>
      </c>
      <c r="R37" s="5"/>
    </row>
    <row r="38" spans="2:18" ht="15" customHeight="1" x14ac:dyDescent="0.15">
      <c r="B38" s="567">
        <v>29</v>
      </c>
      <c r="C38" s="568"/>
      <c r="D38" s="568"/>
      <c r="E38" s="568"/>
      <c r="F38" s="568"/>
      <c r="G38" s="568"/>
      <c r="H38" s="568"/>
      <c r="I38" s="568"/>
      <c r="J38" s="568"/>
      <c r="K38" s="569"/>
      <c r="L38" s="1">
        <v>560000</v>
      </c>
      <c r="M38" s="2"/>
      <c r="N38" s="6">
        <v>545000</v>
      </c>
      <c r="O38" s="4"/>
      <c r="P38" s="16" t="s">
        <v>40</v>
      </c>
      <c r="Q38" s="4">
        <v>575000</v>
      </c>
      <c r="R38" s="5"/>
    </row>
    <row r="39" spans="2:18" ht="15" customHeight="1" x14ac:dyDescent="0.15">
      <c r="B39" s="579">
        <v>30</v>
      </c>
      <c r="C39" s="580"/>
      <c r="D39" s="580"/>
      <c r="E39" s="580"/>
      <c r="F39" s="580"/>
      <c r="G39" s="580"/>
      <c r="H39" s="580"/>
      <c r="I39" s="580"/>
      <c r="J39" s="580"/>
      <c r="K39" s="581"/>
      <c r="L39" s="24">
        <v>590000</v>
      </c>
      <c r="M39" s="25"/>
      <c r="N39" s="26">
        <v>575000</v>
      </c>
      <c r="O39" s="27"/>
      <c r="P39" s="28" t="s">
        <v>40</v>
      </c>
      <c r="Q39" s="27">
        <v>605000</v>
      </c>
      <c r="R39" s="29"/>
    </row>
    <row r="40" spans="2:18" ht="15" customHeight="1" x14ac:dyDescent="0.15">
      <c r="B40" s="567">
        <v>31</v>
      </c>
      <c r="C40" s="568"/>
      <c r="D40" s="568"/>
      <c r="E40" s="568"/>
      <c r="F40" s="568"/>
      <c r="G40" s="568"/>
      <c r="H40" s="568"/>
      <c r="I40" s="568"/>
      <c r="J40" s="568"/>
      <c r="K40" s="569"/>
      <c r="L40" s="1">
        <v>620000</v>
      </c>
      <c r="M40" s="2"/>
      <c r="N40" s="6">
        <v>605000</v>
      </c>
      <c r="O40" s="4"/>
      <c r="P40" s="16" t="s">
        <v>40</v>
      </c>
      <c r="Q40" s="4">
        <v>635000</v>
      </c>
      <c r="R40" s="5"/>
    </row>
    <row r="41" spans="2:18" ht="15" customHeight="1" thickBot="1" x14ac:dyDescent="0.2">
      <c r="B41" s="598">
        <v>32</v>
      </c>
      <c r="C41" s="599"/>
      <c r="D41" s="599"/>
      <c r="E41" s="599"/>
      <c r="F41" s="599"/>
      <c r="G41" s="599"/>
      <c r="H41" s="599"/>
      <c r="I41" s="599"/>
      <c r="J41" s="599"/>
      <c r="K41" s="609"/>
      <c r="L41" s="7">
        <v>650000</v>
      </c>
      <c r="M41" s="8"/>
      <c r="N41" s="9">
        <v>635000</v>
      </c>
      <c r="O41" s="10"/>
      <c r="P41" s="15" t="s">
        <v>40</v>
      </c>
      <c r="Q41" s="10"/>
      <c r="R41" s="11"/>
    </row>
  </sheetData>
  <mergeCells count="45">
    <mergeCell ref="V6:AD6"/>
    <mergeCell ref="B26:K26"/>
    <mergeCell ref="B25:K25"/>
    <mergeCell ref="B13:K13"/>
    <mergeCell ref="G9:K9"/>
    <mergeCell ref="B12:K12"/>
    <mergeCell ref="B11:K11"/>
    <mergeCell ref="B10:K10"/>
    <mergeCell ref="B14:K14"/>
    <mergeCell ref="B16:K16"/>
    <mergeCell ref="B15:K15"/>
    <mergeCell ref="L9:M9"/>
    <mergeCell ref="N9:O9"/>
    <mergeCell ref="Q9:R9"/>
    <mergeCell ref="B9:F9"/>
    <mergeCell ref="B41:K41"/>
    <mergeCell ref="B39:K39"/>
    <mergeCell ref="B38:K38"/>
    <mergeCell ref="B37:K37"/>
    <mergeCell ref="B36:K36"/>
    <mergeCell ref="B35:K35"/>
    <mergeCell ref="B40:K40"/>
    <mergeCell ref="B34:K34"/>
    <mergeCell ref="B33:K33"/>
    <mergeCell ref="B32:K32"/>
    <mergeCell ref="B31:K31"/>
    <mergeCell ref="B30:K30"/>
    <mergeCell ref="B17:K17"/>
    <mergeCell ref="B18:K18"/>
    <mergeCell ref="B29:K29"/>
    <mergeCell ref="B28:K28"/>
    <mergeCell ref="B27:K27"/>
    <mergeCell ref="B24:K24"/>
    <mergeCell ref="B23:K23"/>
    <mergeCell ref="B22:K22"/>
    <mergeCell ref="B21:K21"/>
    <mergeCell ref="B20:K20"/>
    <mergeCell ref="B19:K19"/>
    <mergeCell ref="B1:R2"/>
    <mergeCell ref="N3:R8"/>
    <mergeCell ref="L5:M8"/>
    <mergeCell ref="B6:K6"/>
    <mergeCell ref="B3:M4"/>
    <mergeCell ref="B5:K5"/>
    <mergeCell ref="B7:K8"/>
  </mergeCells>
  <phoneticPr fontId="3"/>
  <pageMargins left="0.98425196850393704" right="0.78740157480314965" top="0.98425196850393704" bottom="0.78740157480314965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様式(表面)</vt:lpstr>
      <vt:lpstr>入力例</vt:lpstr>
      <vt:lpstr>標準報酬等級表-短期</vt:lpstr>
      <vt:lpstr>標準報酬等級表-厚年・退職等</vt:lpstr>
      <vt:lpstr>入力例!Print_Area</vt:lpstr>
      <vt:lpstr>'様式(表面)'!Print_Area</vt:lpstr>
    </vt:vector>
  </TitlesOfParts>
  <Manager/>
  <Company>共済組合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1277</dc:creator>
  <cp:keywords/>
  <dc:description/>
  <cp:lastModifiedBy>User</cp:lastModifiedBy>
  <cp:revision/>
  <cp:lastPrinted>2024-05-09T00:35:25Z</cp:lastPrinted>
  <dcterms:created xsi:type="dcterms:W3CDTF">2014-08-12T04:15:32Z</dcterms:created>
  <dcterms:modified xsi:type="dcterms:W3CDTF">2024-05-09T00:36:25Z</dcterms:modified>
  <cp:category/>
  <cp:contentStatus/>
</cp:coreProperties>
</file>